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9\bvuhd$\RBQL\Documents\Nachhaltigkeitsbericht\Isolierte Datenblätter\"/>
    </mc:Choice>
  </mc:AlternateContent>
  <bookViews>
    <workbookView xWindow="3140" yWindow="2760" windowWidth="27500" windowHeight="20330" tabRatio="905"/>
  </bookViews>
  <sheets>
    <sheet name="U11.1_SJ30 Abfall" sheetId="182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82" l="1"/>
  <c r="B26" i="182"/>
  <c r="B25" i="182"/>
  <c r="B24" i="182"/>
  <c r="B23" i="182"/>
  <c r="B22" i="182"/>
  <c r="B21" i="182"/>
  <c r="B20" i="182"/>
  <c r="B19" i="182"/>
  <c r="B18" i="182"/>
  <c r="H24" i="182" l="1"/>
  <c r="H22" i="182"/>
  <c r="H20" i="182"/>
  <c r="H17" i="182"/>
  <c r="H16" i="182"/>
  <c r="H15" i="182"/>
  <c r="H14" i="182"/>
  <c r="H13" i="182"/>
  <c r="H12" i="182"/>
  <c r="H11" i="182"/>
  <c r="H10" i="182"/>
  <c r="H9" i="182"/>
</calcChain>
</file>

<file path=xl/sharedStrings.xml><?xml version="1.0" encoding="utf-8"?>
<sst xmlns="http://schemas.openxmlformats.org/spreadsheetml/2006/main" count="19" uniqueCount="19">
  <si>
    <t>Jahr</t>
  </si>
  <si>
    <t>Abteilung für Umwelt Kanton Aargau</t>
  </si>
  <si>
    <t>Schlüsselbereich</t>
  </si>
  <si>
    <t>Indikator</t>
  </si>
  <si>
    <t>Zielrichtung</t>
  </si>
  <si>
    <t>Quelle</t>
  </si>
  <si>
    <t>Kommentar</t>
  </si>
  <si>
    <t>Separatsammlungen</t>
  </si>
  <si>
    <t>Hauskehricht</t>
  </si>
  <si>
    <t>[in Kilogramm]</t>
  </si>
  <si>
    <t>11 Abfälle und einheimische Rohstoffe</t>
  </si>
  <si>
    <r>
      <t xml:space="preserve">tief </t>
    </r>
    <r>
      <rPr>
        <sz val="10"/>
        <rFont val="Wingdings"/>
        <charset val="2"/>
      </rPr>
      <t>î</t>
    </r>
    <r>
      <rPr>
        <sz val="10"/>
        <rFont val="Arial"/>
        <family val="2"/>
      </rPr>
      <t xml:space="preserve"> </t>
    </r>
  </si>
  <si>
    <t>Glas</t>
  </si>
  <si>
    <t>Papier</t>
  </si>
  <si>
    <t>Altmetal</t>
  </si>
  <si>
    <t>Kompost</t>
  </si>
  <si>
    <t>Total</t>
  </si>
  <si>
    <t>Der Indikator umfasst die Menge an Kehricht entsorgt über die Sammelstrukturen der Gemeinden und der Verbrennung zugeführt.</t>
  </si>
  <si>
    <t xml:space="preserve">Kehricht aus Haushalten pro Person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</si>
</sst>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1" fillId="2" borderId="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" fontId="1" fillId="3" borderId="6" xfId="0" applyNumberFormat="1" applyFont="1" applyFill="1" applyBorder="1"/>
    <xf numFmtId="0" fontId="1" fillId="3" borderId="0" xfId="0" applyFont="1" applyFill="1" applyAlignment="1"/>
    <xf numFmtId="0" fontId="1" fillId="2" borderId="1" xfId="0" applyFont="1" applyFill="1" applyBorder="1"/>
    <xf numFmtId="0" fontId="1" fillId="2" borderId="0" xfId="0" applyFont="1" applyFill="1" applyBorder="1"/>
    <xf numFmtId="0" fontId="1" fillId="3" borderId="4" xfId="0" applyFont="1" applyFill="1" applyBorder="1" applyAlignment="1">
      <alignment horizontal="left"/>
    </xf>
    <xf numFmtId="1" fontId="1" fillId="3" borderId="4" xfId="0" applyNumberFormat="1" applyFont="1" applyFill="1" applyBorder="1"/>
    <xf numFmtId="1" fontId="1" fillId="3" borderId="0" xfId="0" applyNumberFormat="1" applyFont="1" applyFill="1" applyBorder="1"/>
    <xf numFmtId="1" fontId="1" fillId="3" borderId="5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7" fillId="2" borderId="2" xfId="0" applyFont="1" applyFill="1" applyBorder="1" applyAlignment="1">
      <alignment horizontal="right"/>
    </xf>
    <xf numFmtId="1" fontId="7" fillId="3" borderId="4" xfId="0" applyNumberFormat="1" applyFont="1" applyFill="1" applyBorder="1"/>
    <xf numFmtId="1" fontId="7" fillId="3" borderId="5" xfId="0" applyNumberFormat="1" applyFont="1" applyFill="1" applyBorder="1"/>
    <xf numFmtId="0" fontId="7" fillId="3" borderId="0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/>
    <xf numFmtId="1" fontId="7" fillId="3" borderId="7" xfId="0" applyNumberFormat="1" applyFont="1" applyFill="1" applyBorder="1"/>
    <xf numFmtId="1" fontId="7" fillId="3" borderId="8" xfId="0" applyNumberFormat="1" applyFont="1" applyFill="1" applyBorder="1"/>
    <xf numFmtId="1" fontId="7" fillId="3" borderId="6" xfId="0" applyNumberFormat="1" applyFont="1" applyFill="1" applyBorder="1"/>
    <xf numFmtId="1" fontId="7" fillId="3" borderId="9" xfId="0" applyNumberFormat="1" applyFont="1" applyFill="1" applyBorder="1"/>
    <xf numFmtId="1" fontId="7" fillId="3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Border="1" applyAlignment="1">
      <alignment wrapText="1"/>
    </xf>
  </cellXfs>
  <cellStyles count="5">
    <cellStyle name="Normal_Bz2002t33_haupt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zoomScale="85" zoomScaleNormal="85" workbookViewId="0">
      <selection activeCell="L20" sqref="L20"/>
    </sheetView>
  </sheetViews>
  <sheetFormatPr baseColWidth="10" defaultRowHeight="12.5" x14ac:dyDescent="0.25"/>
  <cols>
    <col min="1" max="1" width="17.1796875" customWidth="1"/>
    <col min="2" max="5" width="7.26953125" customWidth="1"/>
    <col min="6" max="6" width="8" customWidth="1"/>
  </cols>
  <sheetData>
    <row r="1" spans="1:10" ht="13" x14ac:dyDescent="0.3">
      <c r="A1" s="1" t="s">
        <v>2</v>
      </c>
      <c r="B1" s="2" t="s">
        <v>10</v>
      </c>
      <c r="C1" s="2"/>
      <c r="D1" s="2"/>
      <c r="E1" s="2"/>
      <c r="F1" s="2"/>
      <c r="G1" s="3"/>
      <c r="H1" s="3"/>
      <c r="I1" s="3"/>
      <c r="J1" s="3"/>
    </row>
    <row r="2" spans="1:10" x14ac:dyDescent="0.25">
      <c r="A2" s="4" t="s">
        <v>3</v>
      </c>
      <c r="B2" s="12" t="s">
        <v>18</v>
      </c>
      <c r="C2" s="12"/>
      <c r="D2" s="12"/>
      <c r="E2" s="12"/>
      <c r="F2" s="4"/>
      <c r="G2" s="4"/>
      <c r="H2" s="4"/>
      <c r="I2" s="4"/>
      <c r="J2" s="4"/>
    </row>
    <row r="3" spans="1:10" x14ac:dyDescent="0.25">
      <c r="A3" s="4"/>
      <c r="B3" s="6" t="s">
        <v>9</v>
      </c>
      <c r="C3" s="6"/>
      <c r="D3" s="6"/>
      <c r="E3" s="6"/>
      <c r="F3" s="4"/>
      <c r="G3" s="4"/>
      <c r="H3" s="4"/>
      <c r="I3" s="4"/>
      <c r="J3" s="4"/>
    </row>
    <row r="4" spans="1:10" x14ac:dyDescent="0.25">
      <c r="A4" s="4" t="s">
        <v>4</v>
      </c>
      <c r="B4" s="5" t="s">
        <v>11</v>
      </c>
      <c r="C4" s="5"/>
      <c r="D4" s="5"/>
      <c r="E4" s="5"/>
      <c r="F4" s="4"/>
      <c r="G4" s="4"/>
      <c r="H4" s="4"/>
      <c r="I4" s="4"/>
      <c r="J4" s="4"/>
    </row>
    <row r="5" spans="1:10" ht="12.75" customHeight="1" x14ac:dyDescent="0.25">
      <c r="A5" s="4" t="s">
        <v>5</v>
      </c>
      <c r="B5" s="5" t="s">
        <v>1</v>
      </c>
      <c r="C5" s="5"/>
      <c r="D5" s="5"/>
      <c r="E5" s="5"/>
      <c r="F5" s="4"/>
      <c r="G5" s="4"/>
      <c r="H5" s="4"/>
      <c r="I5" s="4"/>
      <c r="J5" s="4"/>
    </row>
    <row r="6" spans="1:10" ht="39.75" customHeight="1" x14ac:dyDescent="0.25">
      <c r="A6" s="7" t="s">
        <v>6</v>
      </c>
      <c r="B6" s="36" t="s">
        <v>17</v>
      </c>
      <c r="C6" s="36"/>
      <c r="D6" s="36"/>
      <c r="E6" s="36"/>
      <c r="F6" s="34"/>
      <c r="G6" s="34"/>
      <c r="H6" s="35"/>
      <c r="I6" s="35"/>
      <c r="J6" s="35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13" t="s">
        <v>0</v>
      </c>
      <c r="B8" s="21" t="s">
        <v>7</v>
      </c>
      <c r="C8" s="8" t="s">
        <v>8</v>
      </c>
      <c r="D8" s="25" t="s">
        <v>15</v>
      </c>
      <c r="E8" s="25" t="s">
        <v>13</v>
      </c>
      <c r="F8" s="25" t="s">
        <v>12</v>
      </c>
      <c r="G8" s="25" t="s">
        <v>14</v>
      </c>
      <c r="H8" s="26" t="s">
        <v>16</v>
      </c>
      <c r="I8" s="14"/>
    </row>
    <row r="9" spans="1:10" x14ac:dyDescent="0.25">
      <c r="A9" s="15">
        <v>2000</v>
      </c>
      <c r="B9" s="22">
        <v>219</v>
      </c>
      <c r="C9" s="16">
        <v>175</v>
      </c>
      <c r="D9" s="22">
        <v>100.42888821507246</v>
      </c>
      <c r="E9" s="22">
        <v>77.80814010835455</v>
      </c>
      <c r="F9" s="22">
        <v>29.876046191333828</v>
      </c>
      <c r="G9" s="22">
        <v>11.595325337649006</v>
      </c>
      <c r="H9" s="27">
        <f t="shared" ref="H9:H17" si="0">B9+C9</f>
        <v>394</v>
      </c>
      <c r="I9" s="17"/>
    </row>
    <row r="10" spans="1:10" x14ac:dyDescent="0.25">
      <c r="A10" s="10">
        <v>2001</v>
      </c>
      <c r="B10" s="23">
        <v>218</v>
      </c>
      <c r="C10" s="18">
        <v>175</v>
      </c>
      <c r="D10" s="23">
        <v>100.35300688480913</v>
      </c>
      <c r="E10" s="23">
        <v>77.027078321256141</v>
      </c>
      <c r="F10" s="23">
        <v>30.093249488926283</v>
      </c>
      <c r="G10" s="23">
        <v>11.217412837304133</v>
      </c>
      <c r="H10" s="28">
        <f t="shared" si="0"/>
        <v>393</v>
      </c>
      <c r="I10" s="17"/>
    </row>
    <row r="11" spans="1:10" x14ac:dyDescent="0.25">
      <c r="A11" s="10">
        <v>2002</v>
      </c>
      <c r="B11" s="23">
        <v>226</v>
      </c>
      <c r="C11" s="18">
        <v>176</v>
      </c>
      <c r="D11" s="23">
        <v>108.11737784454778</v>
      </c>
      <c r="E11" s="23">
        <v>76.852584588396908</v>
      </c>
      <c r="F11" s="23">
        <v>30.982549093513921</v>
      </c>
      <c r="G11" s="23">
        <v>10.334066334523641</v>
      </c>
      <c r="H11" s="28">
        <f t="shared" si="0"/>
        <v>402</v>
      </c>
      <c r="I11" s="17"/>
    </row>
    <row r="12" spans="1:10" x14ac:dyDescent="0.25">
      <c r="A12" s="10">
        <v>2003</v>
      </c>
      <c r="B12" s="23">
        <v>227</v>
      </c>
      <c r="C12" s="18">
        <v>177</v>
      </c>
      <c r="D12" s="23">
        <v>107.49809670508667</v>
      </c>
      <c r="E12" s="23">
        <v>76.161895150581614</v>
      </c>
      <c r="F12" s="23">
        <v>32.060338875019916</v>
      </c>
      <c r="G12" s="23">
        <v>10.83727271117721</v>
      </c>
      <c r="H12" s="28">
        <f t="shared" si="0"/>
        <v>404</v>
      </c>
      <c r="I12" s="17"/>
    </row>
    <row r="13" spans="1:10" x14ac:dyDescent="0.25">
      <c r="A13" s="10">
        <v>2004</v>
      </c>
      <c r="B13" s="23">
        <v>228</v>
      </c>
      <c r="C13" s="18">
        <v>178</v>
      </c>
      <c r="D13" s="23">
        <v>109.22401325674039</v>
      </c>
      <c r="E13" s="23">
        <v>77.748041098706835</v>
      </c>
      <c r="F13" s="23">
        <v>31.839724181074704</v>
      </c>
      <c r="G13" s="23">
        <v>9.4206502199206064</v>
      </c>
      <c r="H13" s="28">
        <f t="shared" si="0"/>
        <v>406</v>
      </c>
      <c r="I13" s="17"/>
    </row>
    <row r="14" spans="1:10" x14ac:dyDescent="0.25">
      <c r="A14" s="10">
        <v>2005</v>
      </c>
      <c r="B14" s="23">
        <v>230</v>
      </c>
      <c r="C14" s="18">
        <v>179</v>
      </c>
      <c r="D14" s="23">
        <v>111.11401646288529</v>
      </c>
      <c r="E14" s="23">
        <v>77.660052923887918</v>
      </c>
      <c r="F14" s="23">
        <v>31.654969720423811</v>
      </c>
      <c r="G14" s="23">
        <v>9.4011372708984862</v>
      </c>
      <c r="H14" s="28">
        <f t="shared" si="0"/>
        <v>409</v>
      </c>
      <c r="I14" s="17"/>
    </row>
    <row r="15" spans="1:10" x14ac:dyDescent="0.25">
      <c r="A15" s="10">
        <v>2006</v>
      </c>
      <c r="B15" s="23">
        <v>234</v>
      </c>
      <c r="C15" s="18">
        <v>180</v>
      </c>
      <c r="D15" s="23">
        <v>113.55349281867301</v>
      </c>
      <c r="E15" s="23">
        <v>79.221521029734816</v>
      </c>
      <c r="F15" s="23">
        <v>32.711578649465302</v>
      </c>
      <c r="G15" s="23">
        <v>9.1718738405733333</v>
      </c>
      <c r="H15" s="28">
        <f t="shared" si="0"/>
        <v>414</v>
      </c>
      <c r="I15" s="17"/>
    </row>
    <row r="16" spans="1:10" x14ac:dyDescent="0.25">
      <c r="A16" s="10">
        <v>2007</v>
      </c>
      <c r="B16" s="23">
        <v>236</v>
      </c>
      <c r="C16" s="18">
        <v>181</v>
      </c>
      <c r="D16" s="23">
        <v>114.33182456475208</v>
      </c>
      <c r="E16" s="23">
        <v>80.631637786472893</v>
      </c>
      <c r="F16" s="23">
        <v>32.353883488527451</v>
      </c>
      <c r="G16" s="23">
        <v>8.7850550109749275</v>
      </c>
      <c r="H16" s="28">
        <f t="shared" si="0"/>
        <v>417</v>
      </c>
      <c r="I16" s="17"/>
    </row>
    <row r="17" spans="1:9" x14ac:dyDescent="0.25">
      <c r="A17" s="10">
        <v>2008</v>
      </c>
      <c r="B17" s="23">
        <v>235</v>
      </c>
      <c r="C17" s="18">
        <v>180</v>
      </c>
      <c r="D17" s="23">
        <v>113.69626892199143</v>
      </c>
      <c r="E17" s="23">
        <v>79.656805209961163</v>
      </c>
      <c r="F17" s="23">
        <v>32.151456414865294</v>
      </c>
      <c r="G17" s="23">
        <v>8.767664437722587</v>
      </c>
      <c r="H17" s="28">
        <f t="shared" si="0"/>
        <v>415</v>
      </c>
      <c r="I17" s="17"/>
    </row>
    <row r="18" spans="1:9" x14ac:dyDescent="0.25">
      <c r="A18" s="10">
        <v>2009</v>
      </c>
      <c r="B18" s="23">
        <f>117+74+32+8</f>
        <v>231</v>
      </c>
      <c r="C18" s="18">
        <v>177</v>
      </c>
      <c r="D18" s="23">
        <v>117.14435601716471</v>
      </c>
      <c r="E18" s="23">
        <v>74.02240415183455</v>
      </c>
      <c r="F18" s="23">
        <v>32.106880613242907</v>
      </c>
      <c r="G18" s="23">
        <v>8.4615473725844534</v>
      </c>
      <c r="H18" s="28">
        <v>409</v>
      </c>
      <c r="I18" s="17"/>
    </row>
    <row r="19" spans="1:9" x14ac:dyDescent="0.25">
      <c r="A19" s="10">
        <v>2010</v>
      </c>
      <c r="B19" s="24">
        <f>111+73+33+8</f>
        <v>225</v>
      </c>
      <c r="C19" s="18">
        <v>176</v>
      </c>
      <c r="D19" s="23">
        <v>111</v>
      </c>
      <c r="E19" s="23">
        <v>73.010442189252231</v>
      </c>
      <c r="F19" s="23">
        <v>32.905057205959409</v>
      </c>
      <c r="G19" s="23">
        <v>7.6329024454343788</v>
      </c>
      <c r="H19" s="28">
        <v>401</v>
      </c>
      <c r="I19" s="17"/>
    </row>
    <row r="20" spans="1:9" x14ac:dyDescent="0.25">
      <c r="A20" s="10">
        <v>2011</v>
      </c>
      <c r="B20" s="23">
        <f>114+72+32+7</f>
        <v>225</v>
      </c>
      <c r="C20" s="11">
        <v>177</v>
      </c>
      <c r="D20" s="29">
        <v>113.98009005500501</v>
      </c>
      <c r="E20" s="29">
        <v>71.807440641907448</v>
      </c>
      <c r="F20" s="29">
        <v>32.22733256302724</v>
      </c>
      <c r="G20" s="29">
        <v>6.9424105001947218</v>
      </c>
      <c r="H20" s="28">
        <f>B20+C20</f>
        <v>402</v>
      </c>
      <c r="I20" s="17"/>
    </row>
    <row r="21" spans="1:9" x14ac:dyDescent="0.25">
      <c r="A21" s="10">
        <v>2012</v>
      </c>
      <c r="B21" s="24">
        <f>121+70+32+7</f>
        <v>230</v>
      </c>
      <c r="C21" s="11">
        <v>179</v>
      </c>
      <c r="D21" s="29">
        <v>121</v>
      </c>
      <c r="E21" s="29">
        <v>70</v>
      </c>
      <c r="F21" s="29">
        <v>32.465722662937793</v>
      </c>
      <c r="G21" s="29">
        <v>7.0999358170898548</v>
      </c>
      <c r="H21" s="28">
        <v>409</v>
      </c>
      <c r="I21" s="5"/>
    </row>
    <row r="22" spans="1:9" x14ac:dyDescent="0.25">
      <c r="A22" s="10">
        <v>2013</v>
      </c>
      <c r="B22" s="23">
        <f>115+64+31+7</f>
        <v>217</v>
      </c>
      <c r="C22" s="11">
        <v>178</v>
      </c>
      <c r="D22" s="29">
        <v>115.12951460922275</v>
      </c>
      <c r="E22" s="29">
        <v>64.394767512271997</v>
      </c>
      <c r="F22" s="29">
        <v>31.157743745252024</v>
      </c>
      <c r="G22" s="29">
        <v>6.7899030665448246</v>
      </c>
      <c r="H22" s="28">
        <f>B22+C22</f>
        <v>395</v>
      </c>
      <c r="I22" s="5"/>
    </row>
    <row r="23" spans="1:9" x14ac:dyDescent="0.25">
      <c r="A23" s="10">
        <v>2014</v>
      </c>
      <c r="B23" s="24">
        <f>122+60+30+6</f>
        <v>218</v>
      </c>
      <c r="C23" s="11">
        <v>174</v>
      </c>
      <c r="D23" s="29">
        <v>121.74216460152289</v>
      </c>
      <c r="E23" s="29">
        <v>59.584696741776902</v>
      </c>
      <c r="F23" s="29">
        <v>29.801653148891955</v>
      </c>
      <c r="G23" s="29">
        <v>6.144255074981003</v>
      </c>
      <c r="H23" s="30">
        <v>392</v>
      </c>
      <c r="I23" s="5"/>
    </row>
    <row r="24" spans="1:9" x14ac:dyDescent="0.25">
      <c r="A24" s="9">
        <v>2015</v>
      </c>
      <c r="B24" s="23">
        <f>110+55+28+6</f>
        <v>199</v>
      </c>
      <c r="C24" s="17">
        <v>169</v>
      </c>
      <c r="D24" s="31">
        <v>110</v>
      </c>
      <c r="E24" s="31">
        <v>55</v>
      </c>
      <c r="F24" s="31">
        <v>28</v>
      </c>
      <c r="G24" s="31">
        <v>6</v>
      </c>
      <c r="H24" s="31">
        <f>B24+C24</f>
        <v>368</v>
      </c>
      <c r="I24" s="5"/>
    </row>
    <row r="25" spans="1:9" x14ac:dyDescent="0.25">
      <c r="A25" s="19">
        <v>2016</v>
      </c>
      <c r="B25" s="23">
        <f>123+51+27+6</f>
        <v>207</v>
      </c>
      <c r="C25" s="17">
        <v>167</v>
      </c>
      <c r="D25" s="31">
        <v>123</v>
      </c>
      <c r="E25" s="31">
        <v>51</v>
      </c>
      <c r="F25" s="31">
        <v>27</v>
      </c>
      <c r="G25" s="31">
        <v>6</v>
      </c>
      <c r="H25" s="32">
        <v>374</v>
      </c>
      <c r="I25" s="20"/>
    </row>
    <row r="26" spans="1:9" x14ac:dyDescent="0.25">
      <c r="A26" s="9">
        <v>2017</v>
      </c>
      <c r="B26" s="23">
        <f>112+47+25+6</f>
        <v>190</v>
      </c>
      <c r="C26" s="17">
        <v>164</v>
      </c>
      <c r="D26" s="31">
        <v>112</v>
      </c>
      <c r="E26" s="31">
        <v>47</v>
      </c>
      <c r="F26" s="31">
        <v>25</v>
      </c>
      <c r="G26" s="31">
        <v>6</v>
      </c>
      <c r="H26" s="31">
        <v>355</v>
      </c>
    </row>
    <row r="27" spans="1:9" x14ac:dyDescent="0.25">
      <c r="A27" s="9">
        <v>2018</v>
      </c>
      <c r="B27" s="23">
        <f>111+42+25+5</f>
        <v>183</v>
      </c>
      <c r="C27" s="17">
        <v>164</v>
      </c>
      <c r="D27" s="31">
        <v>111</v>
      </c>
      <c r="E27" s="31">
        <v>42</v>
      </c>
      <c r="F27" s="31">
        <v>25</v>
      </c>
      <c r="G27" s="31">
        <v>5</v>
      </c>
      <c r="H27" s="31">
        <v>347</v>
      </c>
    </row>
    <row r="28" spans="1:9" x14ac:dyDescent="0.25">
      <c r="A28" s="9">
        <v>2019</v>
      </c>
      <c r="B28" s="33">
        <v>183</v>
      </c>
      <c r="C28" s="17">
        <v>156</v>
      </c>
      <c r="D28" s="31">
        <v>114</v>
      </c>
      <c r="E28" s="31">
        <v>39</v>
      </c>
      <c r="F28" s="31">
        <v>25</v>
      </c>
      <c r="G28" s="31">
        <v>5</v>
      </c>
      <c r="H28" s="31">
        <v>339</v>
      </c>
    </row>
  </sheetData>
  <mergeCells count="1">
    <mergeCell ref="B6:J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CFF0-1D56-4222-87BB-6A29821F9E1C}">
  <ds:schemaRefs>
    <ds:schemaRef ds:uri="http://schemas.microsoft.com/office/2006/documentManagement/types"/>
    <ds:schemaRef ds:uri="a7286f00-a945-4d6f-b9c4-bb7f9fbbddc8"/>
    <ds:schemaRef ds:uri="47727e7b-ef65-4b56-90ac-4f97897828c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F5D47A-F5F7-4429-ABC8-5BF250524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85E97-82CF-44C3-B946-7A40B3CB3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U11.1_SJ30 Abfall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Bollmann Reto</cp:lastModifiedBy>
  <cp:lastPrinted>2010-08-09T09:20:52Z</cp:lastPrinted>
  <dcterms:created xsi:type="dcterms:W3CDTF">2001-06-07T09:05:02Z</dcterms:created>
  <dcterms:modified xsi:type="dcterms:W3CDTF">2021-02-23T13:39:15Z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