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Inhaltsverzeichnis" sheetId="1" state="visible" r:id="rId1"/>
    <sheet name="T1" sheetId="2" state="visible" r:id="rId2"/>
    <sheet name="T2" sheetId="3" state="visible" r:id="rId3"/>
    <sheet name="T3" sheetId="4" state="visible" r:id="rId4"/>
    <sheet name="T4" sheetId="5" state="visible" r:id="rId5"/>
    <sheet name="T5" sheetId="6" state="visible" r:id="rId6"/>
    <sheet name="T6" sheetId="7" state="visible" r:id="rId7"/>
    <sheet name="T7" sheetId="8" state="visible" r:id="rId8"/>
    <sheet name="T8" sheetId="9" state="visible" r:id="rId9"/>
    <sheet name="T9" sheetId="10" state="visible" r:id="rId10"/>
    <sheet name="T10" sheetId="11" state="visible" r:id="rId11"/>
    <sheet name="T11" sheetId="12" state="visible" r:id="rId12"/>
    <sheet name="T12" sheetId="13" state="visible" r:id="rId13"/>
    <sheet name="T13" sheetId="14" state="visible" r:id="rId14"/>
    <sheet name="T14" sheetId="15" state="visible" r:id="rId15"/>
    <sheet name="T15" sheetId="16" state="visible" r:id="rId16"/>
    <sheet name="T16" sheetId="17" state="visible" r:id="rId17"/>
    <sheet name="T17" sheetId="18" state="visible" r:id="rId18"/>
    <sheet name="T18" sheetId="19" state="visible" r:id="rId19"/>
    <sheet name="T19" sheetId="20" state="visible" r:id="rId20"/>
    <sheet name="T20" sheetId="21" state="visible" r:id="rId21"/>
    <sheet name="T21" sheetId="22" state="visible" r:id="rId22"/>
    <sheet name="T22" sheetId="23" state="visible" r:id="rId23"/>
    <sheet name="T23" sheetId="24" state="visible" r:id="rId24"/>
    <sheet name="T24" sheetId="25" state="visible" r:id="rId25"/>
    <sheet name="T25" sheetId="26" state="visible" r:id="rId26"/>
    <sheet name="T26" sheetId="27" state="visible" r:id="rId27"/>
    <sheet name="T27" sheetId="28" state="visible" r:id="rId28"/>
    <sheet name="T28" sheetId="29" state="visible" r:id="rId29"/>
    <sheet name="T29" sheetId="30" state="visible" r:id="rId30"/>
    <sheet name="T30" sheetId="31" state="visible" r:id="rId31"/>
    <sheet name="T31" sheetId="32" state="visible" r:id="rId32"/>
    <sheet name="T32" sheetId="33" state="visible" r:id="rId33"/>
    <sheet name="Erläuterungen" sheetId="34" state="visible" r:id="rId34"/>
  </sheets>
</workbook>
</file>

<file path=xl/sharedStrings.xml><?xml version="1.0" encoding="utf-8"?>
<sst xmlns="http://schemas.openxmlformats.org/spreadsheetml/2006/main" count="1085" uniqueCount="1085">
  <si>
    <t xml:space="preserve">Schulstatistik 2023/24</t>
  </si>
  <si>
    <t xml:space="preserve">Reihe stat.kurzinfo Nr. 144 | Mai 2024</t>
  </si>
  <si>
    <t xml:space="preserve">Quelle: Statistik der Lernenden; Bundesamt für Statistik (BFS)</t>
  </si>
  <si>
    <t xml:space="preserve">©: Statistik Aargau, 21. Mai 2024</t>
  </si>
  <si>
    <t xml:space="preserve">Tabellenverzeichnis</t>
  </si>
  <si>
    <t xml:space="preserve">Tabelle 1: Lernende der Volksschule (alle Angebote), 1980–2023</t>
  </si>
  <si>
    <t xml:space="preserve">Tabelle 2: Lernende der öffentlichen Volksschule, 1980–2023</t>
  </si>
  <si>
    <t xml:space="preserve">Tabelle 3: Lernende an Sonderschulen, 2023/24</t>
  </si>
  <si>
    <t xml:space="preserve">Tabelle 4: Lernende an Privatschulen mit Volksschulangebot, 2023/24</t>
  </si>
  <si>
    <t xml:space="preserve">Tabelle 5: Lernende der öffentlichen Volksschule nach Schulart, Geschlecht oder Klasse, 2023/24</t>
  </si>
  <si>
    <t xml:space="preserve">Tabelle 6: Ausländische Lernende der öffentlichen Volksschule nach Staatengruppe, 1998–2023</t>
  </si>
  <si>
    <t xml:space="preserve">Tabelle 7: Lernende der öffentlichen Volksschule nach Schulart und Nationalität, 2023/24</t>
  </si>
  <si>
    <t xml:space="preserve">Tabelle 8: Anteil an ausländischen Lernenden der öffentlichen Volksschule, in Prozent, 1998–2023</t>
  </si>
  <si>
    <t xml:space="preserve">Tabelle 9: Lernende der öffentlichen Volksschule nach Schulart und Hauptsprache, 2023/24</t>
  </si>
  <si>
    <t xml:space="preserve">Tabelle 10: Lernende der Bezirks-, Sekundar- und Realschule mit Schulort gleich Wohnort, 1980–2023</t>
  </si>
  <si>
    <t xml:space="preserve">Tabelle 11: Lernenden in der Sekundarstufe I nach Geschlecht oder Sprache, 2023/24</t>
  </si>
  <si>
    <t xml:space="preserve">Tabelle 12: Repetitionen in der Sekundarstufe I nach Geschlecht oder Sprache, 2023/24</t>
  </si>
  <si>
    <t xml:space="preserve">Tabelle 13: Abteilungen der öffentlichen Volksschule, 1980–2023</t>
  </si>
  <si>
    <t xml:space="preserve">Tabelle 14: Durchschnittliche Abteilungsgrösse an der öffentlichen Volksschule, 1980–2023</t>
  </si>
  <si>
    <t xml:space="preserve">Tabelle 15: Anteil an fremdsprachigen Lernenden in Abteilungen der öffentlichen Volksschule, 2023/24</t>
  </si>
  <si>
    <t xml:space="preserve">Tabelle 16: Abteilungsgrösse in der Primarschule der öffentlichen Volksschule, 2023/24</t>
  </si>
  <si>
    <t xml:space="preserve">Volksschule (Primar- und Sekundarstufe I):</t>
  </si>
  <si>
    <t xml:space="preserve">Tabelle 1:</t>
  </si>
  <si>
    <t xml:space="preserve"/>
  </si>
  <si>
    <t xml:space="preserve">Tabelle 2:</t>
  </si>
  <si>
    <t xml:space="preserve">Tabelle 3:</t>
  </si>
  <si>
    <t xml:space="preserve">Tabelle 4:</t>
  </si>
  <si>
    <t xml:space="preserve">Tabelle 5:</t>
  </si>
  <si>
    <t xml:space="preserve">Tabelle 6:</t>
  </si>
  <si>
    <t xml:space="preserve">Tabelle 7:</t>
  </si>
  <si>
    <t xml:space="preserve">Tabelle 8:</t>
  </si>
  <si>
    <t xml:space="preserve">Tabelle 9:</t>
  </si>
  <si>
    <t xml:space="preserve">Tabelle 10:</t>
  </si>
  <si>
    <t xml:space="preserve">Tabelle 11:</t>
  </si>
  <si>
    <t xml:space="preserve">Tabelle 12:</t>
  </si>
  <si>
    <t xml:space="preserve">Tabelle 13:</t>
  </si>
  <si>
    <t xml:space="preserve">Tabelle 14:</t>
  </si>
  <si>
    <t xml:space="preserve">Tabelle 15:</t>
  </si>
  <si>
    <t xml:space="preserve">Tabelle 16:</t>
  </si>
  <si>
    <t xml:space="preserve">Tabelle 17: Lernende in Brückenangeboten der Kantonalen Schule für Berufsbildung, 2005–2023</t>
  </si>
  <si>
    <t xml:space="preserve">Tabelle 18: Lernende in privaten Brückenangeboten nach Geschlecht oder Nationalität, 2023/24</t>
  </si>
  <si>
    <t xml:space="preserve">Brückenangebote:</t>
  </si>
  <si>
    <t xml:space="preserve">Tabelle 17:</t>
  </si>
  <si>
    <t xml:space="preserve">Tabelle 18:</t>
  </si>
  <si>
    <t xml:space="preserve">Tabelle 19: Berufslernende nach Ausbildungsrichtung, 2012–2023</t>
  </si>
  <si>
    <t xml:space="preserve">Tabelle 20: Lernende an Berufsfachschulen nach Geschlecht oder Nationalität, 2023/24</t>
  </si>
  <si>
    <t xml:space="preserve">Tabelle 21: Berufslernende nach Berufsgruppe und Geschlecht oder Nationalität, 2023/24</t>
  </si>
  <si>
    <t xml:space="preserve">Tabelle 22: Berufe mit den meisten Lernenden nach Geschlecht, 2023/24</t>
  </si>
  <si>
    <t xml:space="preserve">Tabelle 23: Berufslernende des 1. Lehrjahres nach Vorbildung und Berufsgruppe, 2023/24</t>
  </si>
  <si>
    <t xml:space="preserve">Tabelle 24: Berufslernende nach Schulort, 2023/24</t>
  </si>
  <si>
    <t xml:space="preserve">Tabelle 25: Berufslernende im Gesundheitsbereich nach Geschlecht oder Nationalität, 2023/24</t>
  </si>
  <si>
    <t xml:space="preserve">Berufsfachschulen (Sekundarstufe II):</t>
  </si>
  <si>
    <t xml:space="preserve">Tabelle 19:</t>
  </si>
  <si>
    <t xml:space="preserve">Tabelle 20:</t>
  </si>
  <si>
    <t xml:space="preserve">Tabelle 21:</t>
  </si>
  <si>
    <t xml:space="preserve">Tabelle 22:</t>
  </si>
  <si>
    <t xml:space="preserve">Tabelle 23:</t>
  </si>
  <si>
    <t xml:space="preserve">Tabelle 24:</t>
  </si>
  <si>
    <t xml:space="preserve">Tabelle 25:</t>
  </si>
  <si>
    <t xml:space="preserve">Tabelle 26: Lernende an Mittelschulen (ohne Aargauische Maturitätsschule für Erwachsene, AME), 1972–2023</t>
  </si>
  <si>
    <t xml:space="preserve">Tabelle 27: Lernende an Mittelschulen nach Schulort, 2023/24</t>
  </si>
  <si>
    <t xml:space="preserve">Tabelle 28: Abteilungen an den Mittelschulen, 1999–2023</t>
  </si>
  <si>
    <t xml:space="preserve">Tabelle 29: Lernende an Mittelschulen nach Geschlecht oder Nationalität, 2023/24</t>
  </si>
  <si>
    <t xml:space="preserve">Mittelschulen (Sekundarstufe II):</t>
  </si>
  <si>
    <t xml:space="preserve">Tabelle 26:</t>
  </si>
  <si>
    <t xml:space="preserve">Tabelle 27:</t>
  </si>
  <si>
    <t xml:space="preserve">Tabelle 28:</t>
  </si>
  <si>
    <t xml:space="preserve">Tabelle 29:</t>
  </si>
  <si>
    <t xml:space="preserve">Tabelle 30: Studierende an Berufs-, Fach- und höhere Fachschulen nach Geschlecht oder Nationalität, 2023/24</t>
  </si>
  <si>
    <t xml:space="preserve">Techniker-, Fach- und Höhere Fachschulen (Teritärstufe):</t>
  </si>
  <si>
    <t xml:space="preserve">Tabelle 30:</t>
  </si>
  <si>
    <t xml:space="preserve">Tabelle 31: Lernende der öffentlichen Volksschule nach Schulgemeinde, 2023/24</t>
  </si>
  <si>
    <t xml:space="preserve">Tabelle 32: Abteilungen der öffentlichen Volksschule nach Schulgemeinde, 2023/24</t>
  </si>
  <si>
    <t xml:space="preserve">Gemeindetabellen:</t>
  </si>
  <si>
    <t xml:space="preserve">Tabelle 31:</t>
  </si>
  <si>
    <t xml:space="preserve">Tabelle 32:</t>
  </si>
  <si>
    <t xml:space="preserve">Erläuterungen</t>
  </si>
  <si>
    <r>
      <rPr>
        <b/>
      </rPr>
      <t xml:space="preserve">Jahr</t>
    </r>
    <r>
      <rPr>
        <b/>
        <vertAlign val="superscript"/>
      </rPr>
      <t xml:space="preserve">1</t>
    </r>
    <r>
      <rPr>
        <b/>
      </rPr>
      <t xml:space="preserve"/>
    </r>
  </si>
  <si>
    <t xml:space="preserve">Total</t>
  </si>
  <si>
    <r>
      <rPr>
        <b/>
      </rPr>
      <t xml:space="preserve">Kinder-
garten</t>
    </r>
    <r>
      <rPr>
        <b/>
        <vertAlign val="superscript"/>
      </rPr>
      <t xml:space="preserve">2</t>
    </r>
    <r>
      <rPr>
        <b/>
      </rPr>
      <t xml:space="preserve"/>
    </r>
  </si>
  <si>
    <t xml:space="preserve">Einschu-
lungs-
klasse</t>
  </si>
  <si>
    <t xml:space="preserve">Primar-
schule</t>
  </si>
  <si>
    <t xml:space="preserve">Bezirks-
schule</t>
  </si>
  <si>
    <t xml:space="preserve">Sekundar-
schule</t>
  </si>
  <si>
    <t xml:space="preserve">Real-
schule</t>
  </si>
  <si>
    <t xml:space="preserve">Klein-
klasse</t>
  </si>
  <si>
    <t xml:space="preserve">Berufs-
wahljahr</t>
  </si>
  <si>
    <r>
      <rPr>
        <b/>
      </rPr>
      <t xml:space="preserve">IBK/
RIK/
KIK</t>
    </r>
    <r>
      <rPr>
        <b/>
        <vertAlign val="superscript"/>
      </rPr>
      <t xml:space="preserve">3</t>
    </r>
    <r>
      <rPr>
        <b/>
      </rPr>
      <t xml:space="preserve"/>
    </r>
  </si>
  <si>
    <t xml:space="preserve">Werkjahr</t>
  </si>
  <si>
    <t xml:space="preserve">HPS/
andere
Sonder-
schule</t>
  </si>
  <si>
    <t xml:space="preserve">…</t>
  </si>
  <si>
    <t xml:space="preserve">1) Ab 2014/15 neues Schulsystem 6/3 d.h. Verlängerung Primarschule auf 6 Jahre,Verkürzung Oberstufe auf 3 Jahre</t>
  </si>
  <si>
    <t xml:space="preserve">2) Inklusive Sprachheilkindergarten</t>
  </si>
  <si>
    <t xml:space="preserve">3) Integrations- und Berufsfindungsklasse (IBK), regionaler oder kommunaler Integrationskurs (RIK/KIK)</t>
  </si>
  <si>
    <t xml:space="preserve">Gemeinde</t>
  </si>
  <si>
    <r>
      <rPr>
        <b/>
      </rPr>
      <t xml:space="preserve">Schule</t>
    </r>
    <r>
      <rPr>
        <b/>
        <vertAlign val="superscript"/>
      </rPr>
      <t xml:space="preserve">1</t>
    </r>
    <r>
      <rPr>
        <b/>
      </rPr>
      <t xml:space="preserve"/>
    </r>
  </si>
  <si>
    <t xml:space="preserve">SEK I</t>
  </si>
  <si>
    <t xml:space="preserve">Nachobligatorisch</t>
  </si>
  <si>
    <t xml:space="preserve">Berufs-
bildung</t>
  </si>
  <si>
    <t xml:space="preserve">Sonderschülerinnen und -schüler in Institutionen</t>
  </si>
  <si>
    <t xml:space="preserve">Aarau</t>
  </si>
  <si>
    <t xml:space="preserve">Densbüren</t>
  </si>
  <si>
    <t xml:space="preserve">Unterentfelden</t>
  </si>
  <si>
    <t xml:space="preserve">Baden</t>
  </si>
  <si>
    <t xml:space="preserve">Ennetbaden</t>
  </si>
  <si>
    <t xml:space="preserve">Turgi</t>
  </si>
  <si>
    <t xml:space="preserve">Bremgarten (AG)</t>
  </si>
  <si>
    <t xml:space="preserve">Birr</t>
  </si>
  <si>
    <t xml:space="preserve">Brugg</t>
  </si>
  <si>
    <t xml:space="preserve">Rüfenach</t>
  </si>
  <si>
    <t xml:space="preserve">Schinznach</t>
  </si>
  <si>
    <t xml:space="preserve">Gontenschwil</t>
  </si>
  <si>
    <t xml:space="preserve">Holziken</t>
  </si>
  <si>
    <t xml:space="preserve">Reinach (AG)</t>
  </si>
  <si>
    <t xml:space="preserve">Schmiedrued</t>
  </si>
  <si>
    <t xml:space="preserve">Zetzwil</t>
  </si>
  <si>
    <t xml:space="preserve">Effingen</t>
  </si>
  <si>
    <t xml:space="preserve">Lenzburg</t>
  </si>
  <si>
    <t xml:space="preserve">Othmarsingen</t>
  </si>
  <si>
    <t xml:space="preserve">Seengen</t>
  </si>
  <si>
    <t xml:space="preserve">Olsberg</t>
  </si>
  <si>
    <t xml:space="preserve">Stein (AG)</t>
  </si>
  <si>
    <t xml:space="preserve">Aarburg</t>
  </si>
  <si>
    <t xml:space="preserve">Oftringen</t>
  </si>
  <si>
    <t xml:space="preserve">Strengelbach</t>
  </si>
  <si>
    <t xml:space="preserve">Klingnau</t>
  </si>
  <si>
    <t xml:space="preserve">Koblenz</t>
  </si>
  <si>
    <t xml:space="preserve">Stiftung Schürmatt</t>
  </si>
  <si>
    <t xml:space="preserve">zeka, Zentr.f.körperbehind.Kinder</t>
  </si>
  <si>
    <t xml:space="preserve">Stiftung Schürmatt, Kooperative Klasse</t>
  </si>
  <si>
    <t xml:space="preserve">Landenhof</t>
  </si>
  <si>
    <t xml:space="preserve">Stiftung Schürmatt, Kooperativer Kindergarten</t>
  </si>
  <si>
    <t xml:space="preserve">Zentrum für körperbehinderte Kinder</t>
  </si>
  <si>
    <t xml:space="preserve">Kinderpsych. Therapiestation</t>
  </si>
  <si>
    <t xml:space="preserve">Aargauische Sprachheilschule</t>
  </si>
  <si>
    <t xml:space="preserve">Kinderheim St. Benedikt</t>
  </si>
  <si>
    <t xml:space="preserve">St. Josef-Stiftung</t>
  </si>
  <si>
    <t xml:space="preserve">Berufsbildungsheim Neuhof</t>
  </si>
  <si>
    <t xml:space="preserve">Kinderheim Brugg</t>
  </si>
  <si>
    <t xml:space="preserve">Schloss Kasteln</t>
  </si>
  <si>
    <t xml:space="preserve">Berufsschule Scala</t>
  </si>
  <si>
    <t xml:space="preserve">SSW Sonderschule Walde</t>
  </si>
  <si>
    <t xml:space="preserve">Schulheim Effingen</t>
  </si>
  <si>
    <t xml:space="preserve">Rudolf Steiner-Sonderschule</t>
  </si>
  <si>
    <t xml:space="preserve">Stiftung Orte zum Leben</t>
  </si>
  <si>
    <t xml:space="preserve">Stiftung Schürmatt, HZWB</t>
  </si>
  <si>
    <t xml:space="preserve">etuna Friedberg</t>
  </si>
  <si>
    <t xml:space="preserve">Pestalozzistiftung, Stift Olsberg</t>
  </si>
  <si>
    <t xml:space="preserve">MBF, Avusa Aarau</t>
  </si>
  <si>
    <t xml:space="preserve">Kantonales Jugendheim</t>
  </si>
  <si>
    <t xml:space="preserve">Stiftung azb</t>
  </si>
  <si>
    <t xml:space="preserve">etuna,Schulheim St. Johann</t>
  </si>
  <si>
    <r>
      <t xml:space="preserve">Sonderschülerinnen und -schüler in HPS</t>
    </r>
    <r>
      <rPr>
        <vertAlign val="superscript"/>
      </rPr>
      <t xml:space="preserve">3</t>
    </r>
    <r>
      <t xml:space="preserve"/>
    </r>
  </si>
  <si>
    <t xml:space="preserve">Wettingen</t>
  </si>
  <si>
    <t xml:space="preserve">Wohlen (AG)</t>
  </si>
  <si>
    <t xml:space="preserve">Windisch</t>
  </si>
  <si>
    <t xml:space="preserve">Mumpf</t>
  </si>
  <si>
    <t xml:space="preserve">Zofingen</t>
  </si>
  <si>
    <t xml:space="preserve">Döttingen</t>
  </si>
  <si>
    <t xml:space="preserve">HPS</t>
  </si>
  <si>
    <t xml:space="preserve">HPS Fricktal</t>
  </si>
  <si>
    <t xml:space="preserve">1) In der Stiftung Schürmatt werden die Lernenden der vormaligen Heilpädagogische Sonderschule Aarau geführt.</t>
  </si>
  <si>
    <t xml:space="preserve">3) Heilpädagogische Sonderschule, die HPS Fricktal wird privatrechtlich geführt</t>
  </si>
  <si>
    <t xml:space="preserve">Schule</t>
  </si>
  <si>
    <t xml:space="preserve">Kinder-
garten</t>
  </si>
  <si>
    <t xml:space="preserve">Oberstufe</t>
  </si>
  <si>
    <t xml:space="preserve">Kanton Aargau</t>
  </si>
  <si>
    <t xml:space="preserve">Gränichen</t>
  </si>
  <si>
    <t xml:space="preserve">Suhr</t>
  </si>
  <si>
    <t xml:space="preserve">Fislisbach</t>
  </si>
  <si>
    <t xml:space="preserve">Mägenwil</t>
  </si>
  <si>
    <t xml:space="preserve">Oberwil-Lieli</t>
  </si>
  <si>
    <t xml:space="preserve">Villmergen</t>
  </si>
  <si>
    <t xml:space="preserve">Widen</t>
  </si>
  <si>
    <t xml:space="preserve">Unterkulm</t>
  </si>
  <si>
    <t xml:space="preserve">Böztal</t>
  </si>
  <si>
    <t xml:space="preserve">Meisterschwanden</t>
  </si>
  <si>
    <t xml:space="preserve">Schafisheim</t>
  </si>
  <si>
    <t xml:space="preserve">Rheinfelden</t>
  </si>
  <si>
    <t xml:space="preserve">Zurzach</t>
  </si>
  <si>
    <t xml:space="preserve">Tagesschule \drive\</t>
  </si>
  <si>
    <t xml:space="preserve">Kindergarten KSA Zwärglihuus</t>
  </si>
  <si>
    <t xml:space="preserve">Privatschule salta</t>
  </si>
  <si>
    <t xml:space="preserve">Privatschule Quadrius</t>
  </si>
  <si>
    <t xml:space="preserve">Forum 44 Baden</t>
  </si>
  <si>
    <t xml:space="preserve">Naturspielwald</t>
  </si>
  <si>
    <t xml:space="preserve">Schule im Grünen</t>
  </si>
  <si>
    <t xml:space="preserve">Children's World Baden</t>
  </si>
  <si>
    <t xml:space="preserve">Atrium</t>
  </si>
  <si>
    <t xml:space="preserve">Memory</t>
  </si>
  <si>
    <t xml:space="preserve">Montessori-Kindergarten</t>
  </si>
  <si>
    <t xml:space="preserve">Lernpodium</t>
  </si>
  <si>
    <t xml:space="preserve">Privatschule am Mutschälle</t>
  </si>
  <si>
    <t xml:space="preserve">Privatschule Sonnenweg</t>
  </si>
  <si>
    <t xml:space="preserve">Privatschule Neue Schule</t>
  </si>
  <si>
    <t xml:space="preserve">Privatschule Lern mit</t>
  </si>
  <si>
    <t xml:space="preserve">Tagesschule nach M. Montessori</t>
  </si>
  <si>
    <t xml:space="preserve">Montessori Zentrum Brugg</t>
  </si>
  <si>
    <t xml:space="preserve">Privatschule Lernhaus</t>
  </si>
  <si>
    <t xml:space="preserve">Privatschule A bis Z</t>
  </si>
  <si>
    <t xml:space="preserve">Tagesschule Wannenhof</t>
  </si>
  <si>
    <t xml:space="preserve">Privatschule Wirkstadt</t>
  </si>
  <si>
    <t xml:space="preserve">Montessori Schule Lenzburg</t>
  </si>
  <si>
    <t xml:space="preserve">Kairos Schulen AG </t>
  </si>
  <si>
    <t xml:space="preserve">Gwunderschule GmbH</t>
  </si>
  <si>
    <t xml:space="preserve">Rudolf Steiner Schule Aargau</t>
  </si>
  <si>
    <t xml:space="preserve">Rudolf-Steiner Kindergarten</t>
  </si>
  <si>
    <t xml:space="preserve">International School Rheinfelden ISRH</t>
  </si>
  <si>
    <t xml:space="preserve">Privatschule Papillon</t>
  </si>
  <si>
    <t xml:space="preserve">Tagesschule Flow</t>
  </si>
  <si>
    <r>
      <rPr>
        <b/>
      </rPr>
      <t xml:space="preserve">Kinder-
garten</t>
    </r>
    <r>
      <rPr>
        <b/>
        <vertAlign val="superscript"/>
      </rPr>
      <t xml:space="preserve">1</t>
    </r>
    <r>
      <rPr>
        <b/>
      </rPr>
      <t xml:space="preserve"/>
    </r>
  </si>
  <si>
    <r>
      <rPr>
        <b/>
      </rPr>
      <t xml:space="preserve">Bezirks-
schule</t>
    </r>
    <r>
      <rPr>
        <b/>
        <vertAlign val="superscript"/>
      </rPr>
      <t xml:space="preserve">2</t>
    </r>
    <r>
      <rPr>
        <b/>
      </rPr>
      <t xml:space="preserve"/>
    </r>
  </si>
  <si>
    <r>
      <rPr>
        <b/>
      </rPr>
      <t xml:space="preserve">Sekundar-
schule</t>
    </r>
    <r>
      <rPr>
        <b/>
        <vertAlign val="superscript"/>
      </rPr>
      <t xml:space="preserve">2</t>
    </r>
    <r>
      <rPr>
        <b/>
      </rPr>
      <t xml:space="preserve"/>
    </r>
  </si>
  <si>
    <r>
      <rPr>
        <b/>
      </rPr>
      <t xml:space="preserve">Real-
schule</t>
    </r>
    <r>
      <rPr>
        <b/>
        <vertAlign val="superscript"/>
      </rPr>
      <t xml:space="preserve">2</t>
    </r>
    <r>
      <rPr>
        <b/>
      </rPr>
      <t xml:space="preserve"/>
    </r>
  </si>
  <si>
    <t xml:space="preserve">Schülerinnen, absolut</t>
  </si>
  <si>
    <t xml:space="preserve">Schülerinnen, in Prozent</t>
  </si>
  <si>
    <t xml:space="preserve">1. Klasse</t>
  </si>
  <si>
    <t xml:space="preserve">2. Klasse</t>
  </si>
  <si>
    <t xml:space="preserve">3. Klasse</t>
  </si>
  <si>
    <t xml:space="preserve">4. Klasse</t>
  </si>
  <si>
    <t xml:space="preserve">5. Klasse</t>
  </si>
  <si>
    <t xml:space="preserve">6. Klasse</t>
  </si>
  <si>
    <t xml:space="preserve">48,9</t>
  </si>
  <si>
    <t xml:space="preserve">48,1</t>
  </si>
  <si>
    <t xml:space="preserve">...</t>
  </si>
  <si>
    <t xml:space="preserve">42,9</t>
  </si>
  <si>
    <t xml:space="preserve">53,6</t>
  </si>
  <si>
    <t xml:space="preserve">48,7</t>
  </si>
  <si>
    <t xml:space="preserve">44,6</t>
  </si>
  <si>
    <t xml:space="preserve">38,4</t>
  </si>
  <si>
    <t xml:space="preserve">43,3</t>
  </si>
  <si>
    <t xml:space="preserve">40,4</t>
  </si>
  <si>
    <t xml:space="preserve">39,4</t>
  </si>
  <si>
    <t xml:space="preserve">1) Inklusive Sprachheilkindergarten</t>
  </si>
  <si>
    <t xml:space="preserve">2) 1. bis 3. Klasse Oberstufe entsprechen dem 7. bis 9. Schuljahr</t>
  </si>
  <si>
    <t xml:space="preserve">Jahr</t>
  </si>
  <si>
    <t xml:space="preserve">Lernende</t>
  </si>
  <si>
    <t xml:space="preserve">Zentral-
europa</t>
  </si>
  <si>
    <r>
      <rPr>
        <b/>
      </rPr>
      <t xml:space="preserve">Süd-
europa</t>
    </r>
    <r>
      <rPr>
        <b/>
        <vertAlign val="superscript"/>
      </rPr>
      <t xml:space="preserve">1</t>
    </r>
    <r>
      <rPr>
        <b/>
      </rPr>
      <t xml:space="preserve"/>
    </r>
  </si>
  <si>
    <r>
      <rPr>
        <b/>
      </rPr>
      <t xml:space="preserve">Südost-
europa</t>
    </r>
    <r>
      <rPr>
        <b/>
        <vertAlign val="superscript"/>
      </rPr>
      <t xml:space="preserve">1</t>
    </r>
    <r>
      <rPr>
        <b/>
      </rPr>
      <t xml:space="preserve"/>
    </r>
  </si>
  <si>
    <t xml:space="preserve">Asien</t>
  </si>
  <si>
    <t xml:space="preserve">Afrika</t>
  </si>
  <si>
    <r>
      <rPr>
        <b/>
      </rPr>
      <t xml:space="preserve">Andere</t>
    </r>
    <r>
      <rPr>
        <b/>
        <vertAlign val="superscript"/>
      </rPr>
      <t xml:space="preserve">2</t>
    </r>
    <r>
      <rPr>
        <b/>
      </rPr>
      <t xml:space="preserve"/>
    </r>
  </si>
  <si>
    <t xml:space="preserve">1) Der Rückgang der Lernenden aus Süd- und Südosteuropa (2020) kann teilweise durch die Nacherfassung von Einbürgerungen erklärt werden.</t>
  </si>
  <si>
    <t xml:space="preserve">2) Lernende ukrainischer Nationalität fallen unter Andere</t>
  </si>
  <si>
    <t xml:space="preserve">Nationalität</t>
  </si>
  <si>
    <r>
      <rPr>
        <b/>
      </rPr>
      <t xml:space="preserve">IBK/
RIK/
KIK</t>
    </r>
    <r>
      <rPr>
        <b/>
        <vertAlign val="superscript"/>
      </rPr>
      <t xml:space="preserve">2</t>
    </r>
    <r>
      <rPr>
        <b/>
      </rPr>
      <t xml:space="preserve"/>
    </r>
  </si>
  <si>
    <t xml:space="preserve">Ausland, absolut</t>
  </si>
  <si>
    <t xml:space="preserve">Ausland, in Prozent</t>
  </si>
  <si>
    <t xml:space="preserve">Bosnien und Herzegowina</t>
  </si>
  <si>
    <t xml:space="preserve">Deutschland</t>
  </si>
  <si>
    <t xml:space="preserve">Italien</t>
  </si>
  <si>
    <t xml:space="preserve">Kosovo</t>
  </si>
  <si>
    <t xml:space="preserve">Kroatien</t>
  </si>
  <si>
    <t xml:space="preserve">Niederlande</t>
  </si>
  <si>
    <t xml:space="preserve">Nordmazedonien</t>
  </si>
  <si>
    <t xml:space="preserve">Österreich</t>
  </si>
  <si>
    <t xml:space="preserve">Portugal</t>
  </si>
  <si>
    <t xml:space="preserve">Serbien</t>
  </si>
  <si>
    <t xml:space="preserve">Spanien</t>
  </si>
  <si>
    <t xml:space="preserve">Türkiye</t>
  </si>
  <si>
    <t xml:space="preserve">Vereinigtes Königreich</t>
  </si>
  <si>
    <t xml:space="preserve">Brasilien</t>
  </si>
  <si>
    <t xml:space="preserve">Indien</t>
  </si>
  <si>
    <t xml:space="preserve">Sri Lanka</t>
  </si>
  <si>
    <t xml:space="preserve">Thailand</t>
  </si>
  <si>
    <t xml:space="preserve">Andere Nationalitäten</t>
  </si>
  <si>
    <t xml:space="preserve">2) Integrations- und Berufsfindungsklasse (IBK), regionaler oder kommunaler Integrationskurs (RIK/KIK)</t>
  </si>
  <si>
    <t xml:space="preserve">Anteil ausländische Lernende, in Prozent</t>
  </si>
  <si>
    <t xml:space="preserve">Ein-
schulungs-
klasse</t>
  </si>
  <si>
    <t xml:space="preserve">39,5</t>
  </si>
  <si>
    <t xml:space="preserve">41,4</t>
  </si>
  <si>
    <t xml:space="preserve">42,8</t>
  </si>
  <si>
    <t xml:space="preserve">42,7</t>
  </si>
  <si>
    <t xml:space="preserve">43,2</t>
  </si>
  <si>
    <t xml:space="preserve">45,2</t>
  </si>
  <si>
    <t xml:space="preserve">45,6</t>
  </si>
  <si>
    <t xml:space="preserve">46,9</t>
  </si>
  <si>
    <t xml:space="preserve">48,6</t>
  </si>
  <si>
    <t xml:space="preserve">49,3</t>
  </si>
  <si>
    <t xml:space="preserve">47,6</t>
  </si>
  <si>
    <t xml:space="preserve">46,4</t>
  </si>
  <si>
    <t xml:space="preserve">49,5</t>
  </si>
  <si>
    <t xml:space="preserve">49,7</t>
  </si>
  <si>
    <t xml:space="preserve">47,3</t>
  </si>
  <si>
    <t xml:space="preserve">48,8</t>
  </si>
  <si>
    <t xml:space="preserve">50,7</t>
  </si>
  <si>
    <t xml:space="preserve">46,2</t>
  </si>
  <si>
    <t xml:space="preserve">47,4</t>
  </si>
  <si>
    <t xml:space="preserve">47,2</t>
  </si>
  <si>
    <t xml:space="preserve">48,5</t>
  </si>
  <si>
    <t xml:space="preserve">53,4</t>
  </si>
  <si>
    <t xml:space="preserve">55,1</t>
  </si>
  <si>
    <t xml:space="preserve">21,1</t>
  </si>
  <si>
    <t xml:space="preserve">22,2</t>
  </si>
  <si>
    <t xml:space="preserve">22,3</t>
  </si>
  <si>
    <t xml:space="preserve">23,0</t>
  </si>
  <si>
    <t xml:space="preserve">23,6</t>
  </si>
  <si>
    <t xml:space="preserve">24,1</t>
  </si>
  <si>
    <t xml:space="preserve">24,4</t>
  </si>
  <si>
    <t xml:space="preserve">24,5</t>
  </si>
  <si>
    <t xml:space="preserve">24,9</t>
  </si>
  <si>
    <t xml:space="preserve">25,2</t>
  </si>
  <si>
    <t xml:space="preserve">25,1</t>
  </si>
  <si>
    <t xml:space="preserve">25,4</t>
  </si>
  <si>
    <t xml:space="preserve">25,7</t>
  </si>
  <si>
    <t xml:space="preserve">26,0</t>
  </si>
  <si>
    <t xml:space="preserve">26,4</t>
  </si>
  <si>
    <t xml:space="preserve">26,9</t>
  </si>
  <si>
    <t xml:space="preserve">27,7</t>
  </si>
  <si>
    <t xml:space="preserve">27,9</t>
  </si>
  <si>
    <t xml:space="preserve">28,0</t>
  </si>
  <si>
    <t xml:space="preserve">28,2</t>
  </si>
  <si>
    <t xml:space="preserve">28,1</t>
  </si>
  <si>
    <t xml:space="preserve">26,8</t>
  </si>
  <si>
    <t xml:space="preserve">27,1</t>
  </si>
  <si>
    <t xml:space="preserve">28,3</t>
  </si>
  <si>
    <t xml:space="preserve">28,8</t>
  </si>
  <si>
    <t xml:space="preserve">7,0</t>
  </si>
  <si>
    <t xml:space="preserve">7,4</t>
  </si>
  <si>
    <t xml:space="preserve">7,5</t>
  </si>
  <si>
    <t xml:space="preserve">8,1</t>
  </si>
  <si>
    <t xml:space="preserve">8,6</t>
  </si>
  <si>
    <t xml:space="preserve">9,5</t>
  </si>
  <si>
    <t xml:space="preserve">10,1</t>
  </si>
  <si>
    <t xml:space="preserve">10,6</t>
  </si>
  <si>
    <t xml:space="preserve">11,0</t>
  </si>
  <si>
    <t xml:space="preserve">11,1</t>
  </si>
  <si>
    <t xml:space="preserve">11,4</t>
  </si>
  <si>
    <t xml:space="preserve">11,6</t>
  </si>
  <si>
    <t xml:space="preserve">11,8</t>
  </si>
  <si>
    <t xml:space="preserve">12,2</t>
  </si>
  <si>
    <t xml:space="preserve">12,5</t>
  </si>
  <si>
    <t xml:space="preserve">13,1</t>
  </si>
  <si>
    <t xml:space="preserve">14,5</t>
  </si>
  <si>
    <t xml:space="preserve">14,8</t>
  </si>
  <si>
    <t xml:space="preserve">15,2</t>
  </si>
  <si>
    <t xml:space="preserve">15,5</t>
  </si>
  <si>
    <t xml:space="preserve">14,2</t>
  </si>
  <si>
    <t xml:space="preserve">13,7</t>
  </si>
  <si>
    <t xml:space="preserve">14,6</t>
  </si>
  <si>
    <t xml:space="preserve">14,7</t>
  </si>
  <si>
    <t xml:space="preserve">15,8</t>
  </si>
  <si>
    <t xml:space="preserve">16,5</t>
  </si>
  <si>
    <t xml:space="preserve">17,3</t>
  </si>
  <si>
    <t xml:space="preserve">18,1</t>
  </si>
  <si>
    <t xml:space="preserve">18,4</t>
  </si>
  <si>
    <t xml:space="preserve">19,0</t>
  </si>
  <si>
    <t xml:space="preserve">19,5</t>
  </si>
  <si>
    <t xml:space="preserve">19,7</t>
  </si>
  <si>
    <t xml:space="preserve">20,7</t>
  </si>
  <si>
    <t xml:space="preserve">20,5</t>
  </si>
  <si>
    <t xml:space="preserve">21,4</t>
  </si>
  <si>
    <t xml:space="preserve">21,7</t>
  </si>
  <si>
    <t xml:space="preserve">23,1</t>
  </si>
  <si>
    <t xml:space="preserve">23,4</t>
  </si>
  <si>
    <t xml:space="preserve">24,8</t>
  </si>
  <si>
    <t xml:space="preserve">25,3</t>
  </si>
  <si>
    <t xml:space="preserve">26,2</t>
  </si>
  <si>
    <t xml:space="preserve">26,6</t>
  </si>
  <si>
    <t xml:space="preserve">24,6</t>
  </si>
  <si>
    <t xml:space="preserve">25,6</t>
  </si>
  <si>
    <t xml:space="preserve">41,5</t>
  </si>
  <si>
    <t xml:space="preserve">41,8</t>
  </si>
  <si>
    <t xml:space="preserve">42,0</t>
  </si>
  <si>
    <t xml:space="preserve">42,3</t>
  </si>
  <si>
    <t xml:space="preserve">42,6</t>
  </si>
  <si>
    <t xml:space="preserve">43,1</t>
  </si>
  <si>
    <t xml:space="preserve">43,5</t>
  </si>
  <si>
    <t xml:space="preserve">44,2</t>
  </si>
  <si>
    <t xml:space="preserve">43,9</t>
  </si>
  <si>
    <t xml:space="preserve">43,6</t>
  </si>
  <si>
    <t xml:space="preserve">44,1</t>
  </si>
  <si>
    <t xml:space="preserve">45,1</t>
  </si>
  <si>
    <t xml:space="preserve">45,5</t>
  </si>
  <si>
    <t xml:space="preserve">47,0</t>
  </si>
  <si>
    <t xml:space="preserve">46,3</t>
  </si>
  <si>
    <t xml:space="preserve">48,2</t>
  </si>
  <si>
    <t xml:space="preserve">48,3</t>
  </si>
  <si>
    <t xml:space="preserve">46,0</t>
  </si>
  <si>
    <t xml:space="preserve">1) Der Rückgang des Ausländeranteils (2020) kann teilweise durch die Nacherfassung von Einbürgerungen erklärt werden.</t>
  </si>
  <si>
    <t xml:space="preserve">fremdsprachig, absolut</t>
  </si>
  <si>
    <t xml:space="preserve">fremdsprachig, in Prozent</t>
  </si>
  <si>
    <t xml:space="preserve">französisch</t>
  </si>
  <si>
    <t xml:space="preserve">italienisch</t>
  </si>
  <si>
    <t xml:space="preserve">rätoromanisch</t>
  </si>
  <si>
    <t xml:space="preserve">südslawisch</t>
  </si>
  <si>
    <t xml:space="preserve">albanisch</t>
  </si>
  <si>
    <t xml:space="preserve">türkisch</t>
  </si>
  <si>
    <t xml:space="preserve">spanisch</t>
  </si>
  <si>
    <t xml:space="preserve">portugiesisch</t>
  </si>
  <si>
    <t xml:space="preserve">englisch</t>
  </si>
  <si>
    <t xml:space="preserve">arabisch</t>
  </si>
  <si>
    <t xml:space="preserve">asiatische Sprachen</t>
  </si>
  <si>
    <t xml:space="preserve">indische Sprachen</t>
  </si>
  <si>
    <t xml:space="preserve">afrikanische Sprachen</t>
  </si>
  <si>
    <t xml:space="preserve">andere Sprachen</t>
  </si>
  <si>
    <t xml:space="preserve">Lernende in der Bezirksschule</t>
  </si>
  <si>
    <t xml:space="preserve">Lernende in der Sekundarschule</t>
  </si>
  <si>
    <t xml:space="preserve">Lernende in der Realschule</t>
  </si>
  <si>
    <t xml:space="preserve">mit Schulort=Wohnort</t>
  </si>
  <si>
    <t xml:space="preserve">absolut</t>
  </si>
  <si>
    <t xml:space="preserve">in Prozent</t>
  </si>
  <si>
    <t xml:space="preserve">50,9</t>
  </si>
  <si>
    <t xml:space="preserve">44,9</t>
  </si>
  <si>
    <t xml:space="preserve">44,4</t>
  </si>
  <si>
    <t xml:space="preserve">43,8</t>
  </si>
  <si>
    <t xml:space="preserve">44,5</t>
  </si>
  <si>
    <t xml:space="preserve">45,4</t>
  </si>
  <si>
    <t xml:space="preserve">45,7</t>
  </si>
  <si>
    <t xml:space="preserve">45,3</t>
  </si>
  <si>
    <t xml:space="preserve">71,0</t>
  </si>
  <si>
    <t xml:space="preserve">70,9</t>
  </si>
  <si>
    <t xml:space="preserve">70,4</t>
  </si>
  <si>
    <t xml:space="preserve">70,0</t>
  </si>
  <si>
    <t xml:space="preserve">69,6</t>
  </si>
  <si>
    <t xml:space="preserve">66,0</t>
  </si>
  <si>
    <t xml:space="preserve">65,7</t>
  </si>
  <si>
    <t xml:space="preserve">65,4</t>
  </si>
  <si>
    <t xml:space="preserve">64,9</t>
  </si>
  <si>
    <t xml:space="preserve">64,5</t>
  </si>
  <si>
    <t xml:space="preserve">63,2</t>
  </si>
  <si>
    <t xml:space="preserve">63,4</t>
  </si>
  <si>
    <t xml:space="preserve">63,1</t>
  </si>
  <si>
    <t xml:space="preserve">62,1</t>
  </si>
  <si>
    <t xml:space="preserve">61,6</t>
  </si>
  <si>
    <t xml:space="preserve">62,0</t>
  </si>
  <si>
    <t xml:space="preserve">61,7</t>
  </si>
  <si>
    <t xml:space="preserve">80,7</t>
  </si>
  <si>
    <t xml:space="preserve">76,9</t>
  </si>
  <si>
    <t xml:space="preserve">75,2</t>
  </si>
  <si>
    <t xml:space="preserve">75,4</t>
  </si>
  <si>
    <t xml:space="preserve">73,6</t>
  </si>
  <si>
    <t xml:space="preserve">69,2</t>
  </si>
  <si>
    <t xml:space="preserve">70,8</t>
  </si>
  <si>
    <t xml:space="preserve">70,3</t>
  </si>
  <si>
    <t xml:space="preserve">71,5</t>
  </si>
  <si>
    <t xml:space="preserve">69,3</t>
  </si>
  <si>
    <t xml:space="preserve">67,7</t>
  </si>
  <si>
    <t xml:space="preserve">66,3</t>
  </si>
  <si>
    <t xml:space="preserve">67,1</t>
  </si>
  <si>
    <t xml:space="preserve">66,6</t>
  </si>
  <si>
    <t xml:space="preserve">66,8</t>
  </si>
  <si>
    <t xml:space="preserve">67,2</t>
  </si>
  <si>
    <t xml:space="preserve">68,3</t>
  </si>
  <si>
    <t xml:space="preserve">67,9</t>
  </si>
  <si>
    <t xml:space="preserve">68,1</t>
  </si>
  <si>
    <t xml:space="preserve">Sprache</t>
  </si>
  <si>
    <t xml:space="preserve">Geschlecht</t>
  </si>
  <si>
    <t xml:space="preserve">Deutschs-
sprachige</t>
  </si>
  <si>
    <t xml:space="preserve">Fremd-
sprachige</t>
  </si>
  <si>
    <t xml:space="preserve">Schüler-
innen</t>
  </si>
  <si>
    <t xml:space="preserve">Schüler</t>
  </si>
  <si>
    <t xml:space="preserve">Bezirksschule</t>
  </si>
  <si>
    <t xml:space="preserve">Sekundarschule</t>
  </si>
  <si>
    <t xml:space="preserve">Realschule</t>
  </si>
  <si>
    <t xml:space="preserve">Im gleichen Schultyp</t>
  </si>
  <si>
    <t xml:space="preserve">Mit Schultypaufstieg</t>
  </si>
  <si>
    <t xml:space="preserve">Total Repetitionen</t>
  </si>
  <si>
    <r>
      <rPr>
        <b/>
      </rPr>
      <t xml:space="preserve">Gemischt</t>
    </r>
    <r>
      <rPr>
        <b/>
        <vertAlign val="superscript"/>
      </rPr>
      <t xml:space="preserve">3</t>
    </r>
    <r>
      <rPr>
        <b/>
      </rPr>
      <t xml:space="preserve"/>
    </r>
  </si>
  <si>
    <r>
      <rPr>
        <b/>
      </rPr>
      <t xml:space="preserve">IBK/
RIK/
KIK</t>
    </r>
    <r>
      <rPr>
        <b/>
        <vertAlign val="superscript"/>
      </rPr>
      <t xml:space="preserve">4</t>
    </r>
    <r>
      <rPr>
        <b/>
      </rPr>
      <t xml:space="preserve"/>
    </r>
  </si>
  <si>
    <t xml:space="preserve">1) Ab 2014/15 neues Schulsystem 6/3 das heisst Verlängerung Primarschule auf 6 Jahre,Verkürzung Oberstufe auf 3 Jahre</t>
  </si>
  <si>
    <t xml:space="preserve">3) Über verschiedene Schultypen gemischte Form</t>
  </si>
  <si>
    <t xml:space="preserve">4) Integrations- und Berufsfindungsklasse (IBK), regionaler oder kommunaler Integrationskurs (RIK/KIK)</t>
  </si>
  <si>
    <t xml:space="preserve">21,5</t>
  </si>
  <si>
    <t xml:space="preserve">20,9</t>
  </si>
  <si>
    <t xml:space="preserve">20,1</t>
  </si>
  <si>
    <t xml:space="preserve">18,9</t>
  </si>
  <si>
    <t xml:space="preserve">17,7</t>
  </si>
  <si>
    <t xml:space="preserve">17,5</t>
  </si>
  <si>
    <t xml:space="preserve">17,1</t>
  </si>
  <si>
    <t xml:space="preserve">17,4</t>
  </si>
  <si>
    <t xml:space="preserve">17,2</t>
  </si>
  <si>
    <t xml:space="preserve">17,0</t>
  </si>
  <si>
    <t xml:space="preserve">18,2</t>
  </si>
  <si>
    <t xml:space="preserve">18,6</t>
  </si>
  <si>
    <t xml:space="preserve">18,5</t>
  </si>
  <si>
    <t xml:space="preserve">18,3</t>
  </si>
  <si>
    <t xml:space="preserve">18,7</t>
  </si>
  <si>
    <t xml:space="preserve">18,8</t>
  </si>
  <si>
    <t xml:space="preserve">11,5</t>
  </si>
  <si>
    <t xml:space="preserve">10,8</t>
  </si>
  <si>
    <t xml:space="preserve">11,3</t>
  </si>
  <si>
    <t xml:space="preserve">12,7</t>
  </si>
  <si>
    <t xml:space="preserve">12,3</t>
  </si>
  <si>
    <t xml:space="preserve">11,9</t>
  </si>
  <si>
    <t xml:space="preserve">11,2</t>
  </si>
  <si>
    <t xml:space="preserve">10,9</t>
  </si>
  <si>
    <t xml:space="preserve">12,6</t>
  </si>
  <si>
    <t xml:space="preserve">12,8</t>
  </si>
  <si>
    <t xml:space="preserve">13,3</t>
  </si>
  <si>
    <t xml:space="preserve">20,6</t>
  </si>
  <si>
    <t xml:space="preserve">20,8</t>
  </si>
  <si>
    <t xml:space="preserve">19,9</t>
  </si>
  <si>
    <t xml:space="preserve">19,6</t>
  </si>
  <si>
    <t xml:space="preserve">19,2</t>
  </si>
  <si>
    <t xml:space="preserve">19,3</t>
  </si>
  <si>
    <t xml:space="preserve">19,4</t>
  </si>
  <si>
    <t xml:space="preserve">23,8</t>
  </si>
  <si>
    <t xml:space="preserve">20,2</t>
  </si>
  <si>
    <t xml:space="preserve">21,2</t>
  </si>
  <si>
    <t xml:space="preserve">21,3</t>
  </si>
  <si>
    <t xml:space="preserve">21,6</t>
  </si>
  <si>
    <t xml:space="preserve">21,0</t>
  </si>
  <si>
    <t xml:space="preserve">23,3</t>
  </si>
  <si>
    <t xml:space="preserve">17,9</t>
  </si>
  <si>
    <t xml:space="preserve">19,8</t>
  </si>
  <si>
    <t xml:space="preserve">18,0</t>
  </si>
  <si>
    <t xml:space="preserve">17,8</t>
  </si>
  <si>
    <t xml:space="preserve">16,6</t>
  </si>
  <si>
    <t xml:space="preserve">16,2</t>
  </si>
  <si>
    <t xml:space="preserve">15,1</t>
  </si>
  <si>
    <t xml:space="preserve">13,9</t>
  </si>
  <si>
    <t xml:space="preserve">14,0</t>
  </si>
  <si>
    <t xml:space="preserve">14,1</t>
  </si>
  <si>
    <t xml:space="preserve">15,6</t>
  </si>
  <si>
    <t xml:space="preserve">15,4</t>
  </si>
  <si>
    <t xml:space="preserve">10,4</t>
  </si>
  <si>
    <t xml:space="preserve">9,2</t>
  </si>
  <si>
    <t xml:space="preserve">9,8</t>
  </si>
  <si>
    <t xml:space="preserve">9,4</t>
  </si>
  <si>
    <t xml:space="preserve">9,0</t>
  </si>
  <si>
    <t xml:space="preserve">8,7</t>
  </si>
  <si>
    <t xml:space="preserve">8,5</t>
  </si>
  <si>
    <t xml:space="preserve">9,6</t>
  </si>
  <si>
    <t xml:space="preserve">9,9</t>
  </si>
  <si>
    <t xml:space="preserve">10,5</t>
  </si>
  <si>
    <t xml:space="preserve">10,2</t>
  </si>
  <si>
    <t xml:space="preserve">10,7</t>
  </si>
  <si>
    <t xml:space="preserve">13,4</t>
  </si>
  <si>
    <t xml:space="preserve">12,9</t>
  </si>
  <si>
    <t xml:space="preserve">13,0</t>
  </si>
  <si>
    <t xml:space="preserve">15,0</t>
  </si>
  <si>
    <t xml:space="preserve">12,0</t>
  </si>
  <si>
    <t xml:space="preserve">9,3</t>
  </si>
  <si>
    <t xml:space="preserve">10,0</t>
  </si>
  <si>
    <t xml:space="preserve">8,4</t>
  </si>
  <si>
    <t xml:space="preserve">7,6</t>
  </si>
  <si>
    <t xml:space="preserve">11,7</t>
  </si>
  <si>
    <t xml:space="preserve">8,8</t>
  </si>
  <si>
    <t xml:space="preserve">8,2</t>
  </si>
  <si>
    <t xml:space="preserve">Fremdsprachige in Abteilungen, in Prozent</t>
  </si>
  <si>
    <t xml:space="preserve">unter 25%</t>
  </si>
  <si>
    <t xml:space="preserve">25-50%</t>
  </si>
  <si>
    <t xml:space="preserve">50-75%</t>
  </si>
  <si>
    <t xml:space="preserve">über 75%</t>
  </si>
  <si>
    <t xml:space="preserve">Kindergarten</t>
  </si>
  <si>
    <t xml:space="preserve">Einschulungsklasse</t>
  </si>
  <si>
    <t xml:space="preserve">Primarschule</t>
  </si>
  <si>
    <t xml:space="preserve">Kleinklasse</t>
  </si>
  <si>
    <t xml:space="preserve">27,4</t>
  </si>
  <si>
    <t xml:space="preserve">3,6</t>
  </si>
  <si>
    <t xml:space="preserve">29,6</t>
  </si>
  <si>
    <t xml:space="preserve">34,1</t>
  </si>
  <si>
    <t xml:space="preserve">38,5</t>
  </si>
  <si>
    <t xml:space="preserve">9,1</t>
  </si>
  <si>
    <t xml:space="preserve">36,6</t>
  </si>
  <si>
    <t xml:space="preserve">30,4</t>
  </si>
  <si>
    <t xml:space="preserve">41,9</t>
  </si>
  <si>
    <t xml:space="preserve">28,5</t>
  </si>
  <si>
    <t xml:space="preserve">14,3</t>
  </si>
  <si>
    <t xml:space="preserve">34,5</t>
  </si>
  <si>
    <t xml:space="preserve">25,5</t>
  </si>
  <si>
    <t xml:space="preserve">4,0</t>
  </si>
  <si>
    <t xml:space="preserve">36,2</t>
  </si>
  <si>
    <t xml:space="preserve">22,4</t>
  </si>
  <si>
    <t xml:space="preserve">8,9</t>
  </si>
  <si>
    <t xml:space="preserve">52,7</t>
  </si>
  <si>
    <t xml:space="preserve">8,3</t>
  </si>
  <si>
    <t xml:space="preserve">0,7</t>
  </si>
  <si>
    <t xml:space="preserve">4,7</t>
  </si>
  <si>
    <t xml:space="preserve">Lernende
pro Ab-
teilungen</t>
  </si>
  <si>
    <t xml:space="preserve">Abteilungen</t>
  </si>
  <si>
    <t xml:space="preserve">mehr-
klassig</t>
  </si>
  <si>
    <t xml:space="preserve">einklassig</t>
  </si>
  <si>
    <t xml:space="preserve">Schülerinnen</t>
  </si>
  <si>
    <t xml:space="preserve">Ausländische
Lernende</t>
  </si>
  <si>
    <t xml:space="preserve">unter
15-jährig</t>
  </si>
  <si>
    <t xml:space="preserve">16-jährig</t>
  </si>
  <si>
    <t xml:space="preserve">17-jährig</t>
  </si>
  <si>
    <t xml:space="preserve">über
18-jährig</t>
  </si>
  <si>
    <t xml:space="preserve">Schulisches Brückenangebot</t>
  </si>
  <si>
    <t xml:space="preserve">59,4</t>
  </si>
  <si>
    <t xml:space="preserve">57,8</t>
  </si>
  <si>
    <t xml:space="preserve">57,1</t>
  </si>
  <si>
    <t xml:space="preserve">54,4</t>
  </si>
  <si>
    <t xml:space="preserve">52,2</t>
  </si>
  <si>
    <t xml:space="preserve">52,3</t>
  </si>
  <si>
    <t xml:space="preserve">56,0</t>
  </si>
  <si>
    <t xml:space="preserve">51,1</t>
  </si>
  <si>
    <t xml:space="preserve">50,1</t>
  </si>
  <si>
    <t xml:space="preserve">49,1</t>
  </si>
  <si>
    <t xml:space="preserve">49,0</t>
  </si>
  <si>
    <t xml:space="preserve">47,7</t>
  </si>
  <si>
    <t xml:space="preserve">29,8</t>
  </si>
  <si>
    <t xml:space="preserve">34,2</t>
  </si>
  <si>
    <t xml:space="preserve">37,2</t>
  </si>
  <si>
    <t xml:space="preserve">34,0</t>
  </si>
  <si>
    <t xml:space="preserve">36,5</t>
  </si>
  <si>
    <t xml:space="preserve">35,8</t>
  </si>
  <si>
    <t xml:space="preserve">33,0</t>
  </si>
  <si>
    <t xml:space="preserve">37,0</t>
  </si>
  <si>
    <t xml:space="preserve">36,0</t>
  </si>
  <si>
    <t xml:space="preserve">43,0</t>
  </si>
  <si>
    <t xml:space="preserve">40,6</t>
  </si>
  <si>
    <t xml:space="preserve">36,7</t>
  </si>
  <si>
    <t xml:space="preserve">42,1</t>
  </si>
  <si>
    <t xml:space="preserve">42,4</t>
  </si>
  <si>
    <t xml:space="preserve">40,1</t>
  </si>
  <si>
    <t xml:space="preserve">Kombiniertes Brückenangebot</t>
  </si>
  <si>
    <t xml:space="preserve">56,6</t>
  </si>
  <si>
    <t xml:space="preserve">56,8</t>
  </si>
  <si>
    <t xml:space="preserve">58,2</t>
  </si>
  <si>
    <t xml:space="preserve">56,5</t>
  </si>
  <si>
    <t xml:space="preserve">55,8</t>
  </si>
  <si>
    <t xml:space="preserve">57,0</t>
  </si>
  <si>
    <t xml:space="preserve">60,7</t>
  </si>
  <si>
    <t xml:space="preserve">51,9</t>
  </si>
  <si>
    <t xml:space="preserve">45,0</t>
  </si>
  <si>
    <t xml:space="preserve">39,8</t>
  </si>
  <si>
    <t xml:space="preserve">35,1</t>
  </si>
  <si>
    <t xml:space="preserve">31,5</t>
  </si>
  <si>
    <t xml:space="preserve">38,7</t>
  </si>
  <si>
    <t xml:space="preserve">63,0</t>
  </si>
  <si>
    <t xml:space="preserve">58,3</t>
  </si>
  <si>
    <t xml:space="preserve">60,2</t>
  </si>
  <si>
    <t xml:space="preserve">40,0</t>
  </si>
  <si>
    <t xml:space="preserve">46,5</t>
  </si>
  <si>
    <t xml:space="preserve">52,6</t>
  </si>
  <si>
    <t xml:space="preserve">58,9</t>
  </si>
  <si>
    <t xml:space="preserve">57,3</t>
  </si>
  <si>
    <t xml:space="preserve">63,6</t>
  </si>
  <si>
    <t xml:space="preserve">56,9</t>
  </si>
  <si>
    <t xml:space="preserve">61,9</t>
  </si>
  <si>
    <t xml:space="preserve">66,7</t>
  </si>
  <si>
    <t xml:space="preserve">Brückenangebot Integration</t>
  </si>
  <si>
    <t xml:space="preserve">39,3</t>
  </si>
  <si>
    <t xml:space="preserve">55,4</t>
  </si>
  <si>
    <t xml:space="preserve">52,5</t>
  </si>
  <si>
    <t xml:space="preserve">32,8</t>
  </si>
  <si>
    <t xml:space="preserve">43,7</t>
  </si>
  <si>
    <t xml:space="preserve">33,9</t>
  </si>
  <si>
    <t xml:space="preserve">32,5</t>
  </si>
  <si>
    <t xml:space="preserve">95,7</t>
  </si>
  <si>
    <t xml:space="preserve">97,1</t>
  </si>
  <si>
    <t xml:space="preserve">95,2</t>
  </si>
  <si>
    <t xml:space="preserve">96,3</t>
  </si>
  <si>
    <t xml:space="preserve">99,1</t>
  </si>
  <si>
    <t xml:space="preserve">98,4</t>
  </si>
  <si>
    <t xml:space="preserve">97,7</t>
  </si>
  <si>
    <t xml:space="preserve">97,0</t>
  </si>
  <si>
    <t xml:space="preserve">97,6</t>
  </si>
  <si>
    <t xml:space="preserve">96,0</t>
  </si>
  <si>
    <t xml:space="preserve">98,2</t>
  </si>
  <si>
    <t xml:space="preserve">99,2</t>
  </si>
  <si>
    <t xml:space="preserve">31,6</t>
  </si>
  <si>
    <t xml:space="preserve">58,8</t>
  </si>
  <si>
    <t xml:space="preserve">60,0</t>
  </si>
  <si>
    <t xml:space="preserve">Berufslehre (EFZ)</t>
  </si>
  <si>
    <t xml:space="preserve">Attest (EBA)</t>
  </si>
  <si>
    <t xml:space="preserve">Kauf-
männisch</t>
  </si>
  <si>
    <t xml:space="preserve">Ge-
werblich</t>
  </si>
  <si>
    <t xml:space="preserve">Gesund-
heit</t>
  </si>
  <si>
    <r>
      <rPr>
        <b/>
      </rPr>
      <t xml:space="preserve">Land-
wirtschaft</t>
    </r>
    <r>
      <rPr>
        <b/>
        <vertAlign val="superscript"/>
      </rPr>
      <t xml:space="preserve">1</t>
    </r>
    <r>
      <rPr>
        <b/>
      </rPr>
      <t xml:space="preserve"/>
    </r>
  </si>
  <si>
    <t xml:space="preserve">Land-
wirtschaft</t>
  </si>
  <si>
    <t xml:space="preserve">1) Inklusive Lernende, die mit einem Eidgenössischen Fachausweis abschliessen</t>
  </si>
  <si>
    <t xml:space="preserve">Geschlecht/
Nationalität</t>
  </si>
  <si>
    <t xml:space="preserve">Atteste
(EBA)</t>
  </si>
  <si>
    <t xml:space="preserve">Gewerb-
lich</t>
  </si>
  <si>
    <t xml:space="preserve">Frauen, absolut</t>
  </si>
  <si>
    <t xml:space="preserve">Frauen, in Prozent</t>
  </si>
  <si>
    <t xml:space="preserve">Ausländer/-innen, absolut</t>
  </si>
  <si>
    <t xml:space="preserve">Ausländer/-innen, in Prozent</t>
  </si>
  <si>
    <t xml:space="preserve">Mazedonien</t>
  </si>
  <si>
    <r>
      <rPr>
        <b/>
      </rPr>
      <t xml:space="preserve">Berufsgruppe</t>
    </r>
    <r>
      <rPr>
        <b/>
        <vertAlign val="superscript"/>
      </rPr>
      <t xml:space="preserve">1, 2</t>
    </r>
    <r>
      <rPr>
        <b/>
      </rPr>
      <t xml:space="preserve"/>
    </r>
  </si>
  <si>
    <t xml:space="preserve">Frauen</t>
  </si>
  <si>
    <t xml:space="preserve">Ausländer/-innen</t>
  </si>
  <si>
    <r>
      <rPr>
        <b/>
      </rPr>
      <t xml:space="preserve">BM I</t>
    </r>
    <r>
      <rPr>
        <b/>
        <vertAlign val="superscript"/>
      </rPr>
      <t xml:space="preserve">3</t>
    </r>
    <r>
      <rPr>
        <b/>
      </rPr>
      <t xml:space="preserve"/>
    </r>
  </si>
  <si>
    <t xml:space="preserve">Bau</t>
  </si>
  <si>
    <t xml:space="preserve">Bildung, Soziales</t>
  </si>
  <si>
    <t xml:space="preserve">Chemie, Physik</t>
  </si>
  <si>
    <t xml:space="preserve">Druck</t>
  </si>
  <si>
    <t xml:space="preserve">Elektrotechnik</t>
  </si>
  <si>
    <t xml:space="preserve">Fahrzeuge</t>
  </si>
  <si>
    <t xml:space="preserve">Gastgewerbe, Hotellerie</t>
  </si>
  <si>
    <t xml:space="preserve">Gebäudetechnik</t>
  </si>
  <si>
    <t xml:space="preserve">Gesundheit</t>
  </si>
  <si>
    <t xml:space="preserve">Holz, Innenausbau</t>
  </si>
  <si>
    <t xml:space="preserve">Informatik</t>
  </si>
  <si>
    <t xml:space="preserve">Landwirtschaft</t>
  </si>
  <si>
    <t xml:space="preserve">Metall, Maschinen, Uhren</t>
  </si>
  <si>
    <t xml:space="preserve">Nahrung</t>
  </si>
  <si>
    <t xml:space="preserve">Natur</t>
  </si>
  <si>
    <t xml:space="preserve">Planung, Konstruktion</t>
  </si>
  <si>
    <t xml:space="preserve">Schönheit, Sport</t>
  </si>
  <si>
    <t xml:space="preserve">Textilien, Mode</t>
  </si>
  <si>
    <t xml:space="preserve">Verkauf, Einkauf</t>
  </si>
  <si>
    <t xml:space="preserve">Verkehr, Logistik, Sicherheit</t>
  </si>
  <si>
    <t xml:space="preserve">Wirtschaft, Verwaltung, Tourismus</t>
  </si>
  <si>
    <t xml:space="preserve">ABU</t>
  </si>
  <si>
    <t xml:space="preserve">BM II</t>
  </si>
  <si>
    <t xml:space="preserve">23,2</t>
  </si>
  <si>
    <t xml:space="preserve">85,6</t>
  </si>
  <si>
    <t xml:space="preserve">21,8</t>
  </si>
  <si>
    <t xml:space="preserve">37,8</t>
  </si>
  <si>
    <t xml:space="preserve">3,1</t>
  </si>
  <si>
    <t xml:space="preserve">6,2</t>
  </si>
  <si>
    <t xml:space="preserve">49,8</t>
  </si>
  <si>
    <t xml:space="preserve">3,4</t>
  </si>
  <si>
    <t xml:space="preserve">88,0</t>
  </si>
  <si>
    <t xml:space="preserve">50,4</t>
  </si>
  <si>
    <t xml:space="preserve">70,2</t>
  </si>
  <si>
    <t xml:space="preserve">23,7</t>
  </si>
  <si>
    <t xml:space="preserve">89,4</t>
  </si>
  <si>
    <t xml:space="preserve">77,5</t>
  </si>
  <si>
    <t xml:space="preserve">60,6</t>
  </si>
  <si>
    <t xml:space="preserve">55,3</t>
  </si>
  <si>
    <t xml:space="preserve">79,6</t>
  </si>
  <si>
    <t xml:space="preserve">53,7</t>
  </si>
  <si>
    <t xml:space="preserve">26,5</t>
  </si>
  <si>
    <t xml:space="preserve">27,5</t>
  </si>
  <si>
    <t xml:space="preserve">33,2</t>
  </si>
  <si>
    <t xml:space="preserve">1,7</t>
  </si>
  <si>
    <t xml:space="preserve">3,8</t>
  </si>
  <si>
    <t xml:space="preserve">15,9</t>
  </si>
  <si>
    <t xml:space="preserve">40,8</t>
  </si>
  <si>
    <t xml:space="preserve">12,4</t>
  </si>
  <si>
    <t xml:space="preserve">39,0</t>
  </si>
  <si>
    <t xml:space="preserve">39,7</t>
  </si>
  <si>
    <t xml:space="preserve">1) ABU: Allgemein bildender Unterricht</t>
  </si>
  <si>
    <t xml:space="preserve">2) BM II: Berufsmaturität Voll- oder Teilzeitausbildung</t>
  </si>
  <si>
    <t xml:space="preserve">3) BM I: Berufsmaturität lehrbegleitend</t>
  </si>
  <si>
    <t xml:space="preserve">Beruf</t>
  </si>
  <si>
    <t xml:space="preserve">Frauen wählten</t>
  </si>
  <si>
    <t xml:space="preserve">Fachfrau Gesundheit EFZ</t>
  </si>
  <si>
    <t xml:space="preserve">Kauffrau EFZ</t>
  </si>
  <si>
    <t xml:space="preserve">Fachfrau Betreuung EFZ</t>
  </si>
  <si>
    <t xml:space="preserve">Detailhandelsfachfrau EFZ</t>
  </si>
  <si>
    <t xml:space="preserve">Dentalassistentin EFZ</t>
  </si>
  <si>
    <t xml:space="preserve">Assistentin Gesundheit und Soziales EBA</t>
  </si>
  <si>
    <t xml:space="preserve">Männer wählten</t>
  </si>
  <si>
    <t xml:space="preserve">Kaufmann EFZ</t>
  </si>
  <si>
    <t xml:space="preserve">Logistiker EFZ</t>
  </si>
  <si>
    <t xml:space="preserve">Elektroinstallateur EFZ</t>
  </si>
  <si>
    <t xml:space="preserve">Polymechaniker EFZ</t>
  </si>
  <si>
    <t xml:space="preserve">Detailhandelsfachmann EFZ</t>
  </si>
  <si>
    <t xml:space="preserve">Automobil-Fachmann EFZ</t>
  </si>
  <si>
    <t xml:space="preserve">Berufsgruppe</t>
  </si>
  <si>
    <r>
      <rPr>
        <b/>
      </rPr>
      <t xml:space="preserve">Total</t>
    </r>
    <r>
      <rPr>
        <b/>
        <vertAlign val="superscript"/>
      </rPr>
      <t xml:space="preserve">1</t>
    </r>
    <r>
      <rPr>
        <b/>
      </rPr>
      <t xml:space="preserve"/>
    </r>
  </si>
  <si>
    <t xml:space="preserve">Klein-
klasse/
Werkjahr</t>
  </si>
  <si>
    <t xml:space="preserve">Brücken-
angebot</t>
  </si>
  <si>
    <t xml:space="preserve">29,3</t>
  </si>
  <si>
    <t xml:space="preserve">2,3</t>
  </si>
  <si>
    <t xml:space="preserve">0,0</t>
  </si>
  <si>
    <t xml:space="preserve">7,1</t>
  </si>
  <si>
    <t xml:space="preserve">53,5</t>
  </si>
  <si>
    <t xml:space="preserve">5,4</t>
  </si>
  <si>
    <t xml:space="preserve">25,0</t>
  </si>
  <si>
    <t xml:space="preserve">6,0</t>
  </si>
  <si>
    <t xml:space="preserve">0,5</t>
  </si>
  <si>
    <t xml:space="preserve">28,7</t>
  </si>
  <si>
    <t xml:space="preserve">34,4</t>
  </si>
  <si>
    <t xml:space="preserve">50,2</t>
  </si>
  <si>
    <t xml:space="preserve">38,3</t>
  </si>
  <si>
    <t xml:space="preserve">37,9</t>
  </si>
  <si>
    <t xml:space="preserve">22,1</t>
  </si>
  <si>
    <t xml:space="preserve">35,4</t>
  </si>
  <si>
    <t xml:space="preserve">33,1</t>
  </si>
  <si>
    <t xml:space="preserve">36,8</t>
  </si>
  <si>
    <t xml:space="preserve">17,6</t>
  </si>
  <si>
    <t xml:space="preserve">47,5</t>
  </si>
  <si>
    <t xml:space="preserve">42,5</t>
  </si>
  <si>
    <t xml:space="preserve">2,4</t>
  </si>
  <si>
    <t xml:space="preserve">31,3</t>
  </si>
  <si>
    <t xml:space="preserve">21,9</t>
  </si>
  <si>
    <t xml:space="preserve">22,8</t>
  </si>
  <si>
    <t xml:space="preserve">32,1</t>
  </si>
  <si>
    <t xml:space="preserve">31,9</t>
  </si>
  <si>
    <t xml:space="preserve">1,6</t>
  </si>
  <si>
    <t xml:space="preserve">50,0</t>
  </si>
  <si>
    <t xml:space="preserve">44,3</t>
  </si>
  <si>
    <t xml:space="preserve">2,0</t>
  </si>
  <si>
    <t xml:space="preserve">1) Lernende mit vorjährigem Schulbesuch im Kanton Aargau</t>
  </si>
  <si>
    <t xml:space="preserve">2) Unter "Andere" werden Übertritte aus anderen Schultypen und Stufen zusammengefasst wie vorbereitenden Kurse, Privat- und Sonderschulen oder andere Berufsausbildung/Mittelschule etc.</t>
  </si>
  <si>
    <r>
      <rPr>
        <b/>
      </rPr>
      <t xml:space="preserve">Berufsfachschulen und Bildungszentren</t>
    </r>
    <r>
      <rPr>
        <b/>
        <vertAlign val="superscript"/>
      </rPr>
      <t xml:space="preserve">1</t>
    </r>
    <r>
      <rPr>
        <b/>
      </rPr>
      <t xml:space="preserve"/>
    </r>
  </si>
  <si>
    <t xml:space="preserve">Standorte</t>
  </si>
  <si>
    <t xml:space="preserve">Kaufmännische Berufsfachschulen</t>
  </si>
  <si>
    <t xml:space="preserve">Total Kaufmännische Berufsfachschulen</t>
  </si>
  <si>
    <t xml:space="preserve">Handelsschule KV Aarau</t>
  </si>
  <si>
    <t xml:space="preserve">zB. Zentrum Bildung</t>
  </si>
  <si>
    <t xml:space="preserve">Berufsbildungszentrum Freiamt</t>
  </si>
  <si>
    <t xml:space="preserve">Berufsbildungszentrum Fricktal</t>
  </si>
  <si>
    <t xml:space="preserve">Baden, Brugg, Zurzach</t>
  </si>
  <si>
    <t xml:space="preserve">Wohlen</t>
  </si>
  <si>
    <t xml:space="preserve">61,8</t>
  </si>
  <si>
    <t xml:space="preserve">52,0</t>
  </si>
  <si>
    <t xml:space="preserve">54,0</t>
  </si>
  <si>
    <t xml:space="preserve">54,7</t>
  </si>
  <si>
    <t xml:space="preserve">26,3</t>
  </si>
  <si>
    <t xml:space="preserve">27,6</t>
  </si>
  <si>
    <t xml:space="preserve">Gewerbliche Berufsfachschulen</t>
  </si>
  <si>
    <t xml:space="preserve">Total Gewerbliche Berufsfachschulen</t>
  </si>
  <si>
    <t xml:space="preserve">Berufsschule Aarau</t>
  </si>
  <si>
    <t xml:space="preserve">Schule für Gestaltung Aarau</t>
  </si>
  <si>
    <t xml:space="preserve">Berufsfachschule BBB</t>
  </si>
  <si>
    <t xml:space="preserve">BWZ Brugg Technik und Natur</t>
  </si>
  <si>
    <t xml:space="preserve">Berufsschule Lenzburg</t>
  </si>
  <si>
    <t xml:space="preserve">Berufs- und Weiterbildung Zofingen</t>
  </si>
  <si>
    <t xml:space="preserve">23,9</t>
  </si>
  <si>
    <t xml:space="preserve">51,8</t>
  </si>
  <si>
    <t xml:space="preserve">28,9</t>
  </si>
  <si>
    <t xml:space="preserve">Berufsfachschule Gesundheit und Soziales</t>
  </si>
  <si>
    <t xml:space="preserve">Brugg, Rheinfelden</t>
  </si>
  <si>
    <t xml:space="preserve">84,7</t>
  </si>
  <si>
    <t xml:space="preserve">Landwirtschaftliche Berufsfachschulen</t>
  </si>
  <si>
    <t xml:space="preserve">Landwirtschaftliches Zentrum  Liebegg</t>
  </si>
  <si>
    <t xml:space="preserve">1) Total Landwirtschaftliches Zentrum Liebegg: Inklusive Lernende, die mit einem Eidgenössischen Fachausweis abschliessen</t>
  </si>
  <si>
    <t xml:space="preserve">Standort</t>
  </si>
  <si>
    <t xml:space="preserve">Schulart</t>
  </si>
  <si>
    <t xml:space="preserve">BM I lehr-
begleitend</t>
  </si>
  <si>
    <t xml:space="preserve">Assistent/-in Gesundheit und Soziales EBA</t>
  </si>
  <si>
    <t xml:space="preserve">Fachmann/-frau Betreuung EFZ - Kinderbetreuung</t>
  </si>
  <si>
    <t xml:space="preserve">Fachmann/-frau Betreuung EFZ - Menschen mit Beeinträchtigungen</t>
  </si>
  <si>
    <t xml:space="preserve">Fachmann/-frau Gesundheit u. Betreuung EFZ</t>
  </si>
  <si>
    <t xml:space="preserve">BM II Gesundheit und Soziales</t>
  </si>
  <si>
    <t xml:space="preserve">81,3</t>
  </si>
  <si>
    <t xml:space="preserve">88,1</t>
  </si>
  <si>
    <t xml:space="preserve">74,8</t>
  </si>
  <si>
    <t xml:space="preserve">85,4</t>
  </si>
  <si>
    <t xml:space="preserve">78,3</t>
  </si>
  <si>
    <t xml:space="preserve">29,5</t>
  </si>
  <si>
    <t xml:space="preserve">16,4</t>
  </si>
  <si>
    <t xml:space="preserve">33,7</t>
  </si>
  <si>
    <t xml:space="preserve">Höhere Fachschule für Gesundheit und Soziales</t>
  </si>
  <si>
    <t xml:space="preserve">Diplomierte Pflegefachfrau/mann HF</t>
  </si>
  <si>
    <t xml:space="preserve">Sozialpädagogik HF (MiVo 2005)</t>
  </si>
  <si>
    <t xml:space="preserve">Techn. Operationsassistent/in</t>
  </si>
  <si>
    <t xml:space="preserve">86,1</t>
  </si>
  <si>
    <t xml:space="preserve">65,5</t>
  </si>
  <si>
    <t xml:space="preserve">91,0</t>
  </si>
  <si>
    <t xml:space="preserve">16,1</t>
  </si>
  <si>
    <t xml:space="preserve">7,8</t>
  </si>
  <si>
    <t xml:space="preserve">Gymnasium</t>
  </si>
  <si>
    <r>
      <rPr>
        <b/>
      </rPr>
      <t xml:space="preserve">FMS</t>
    </r>
    <r>
      <rPr>
        <b/>
        <vertAlign val="superscript"/>
      </rPr>
      <t xml:space="preserve">1</t>
    </r>
    <r>
      <rPr>
        <b/>
      </rPr>
      <t xml:space="preserve"/>
    </r>
  </si>
  <si>
    <r>
      <rPr>
        <b/>
      </rPr>
      <t xml:space="preserve">FM</t>
    </r>
    <r>
      <rPr>
        <b/>
        <vertAlign val="superscript"/>
      </rPr>
      <t xml:space="preserve">2</t>
    </r>
    <r>
      <rPr>
        <b/>
      </rPr>
      <t xml:space="preserve"/>
    </r>
  </si>
  <si>
    <r>
      <rPr>
        <b/>
      </rPr>
      <t xml:space="preserve">WMS</t>
    </r>
    <r>
      <rPr>
        <b/>
        <vertAlign val="superscript"/>
      </rPr>
      <t xml:space="preserve">3</t>
    </r>
    <r>
      <rPr>
        <b/>
      </rPr>
      <t xml:space="preserve"/>
    </r>
  </si>
  <si>
    <r>
      <rPr>
        <b/>
      </rPr>
      <t xml:space="preserve">IMS</t>
    </r>
    <r>
      <rPr>
        <b/>
        <vertAlign val="superscript"/>
      </rPr>
      <t xml:space="preserve">4</t>
    </r>
    <r>
      <rPr>
        <b/>
      </rPr>
      <t xml:space="preserve"/>
    </r>
  </si>
  <si>
    <r>
      <rPr>
        <b/>
      </rPr>
      <t xml:space="preserve">Total</t>
    </r>
    <r>
      <rPr>
        <b/>
        <vertAlign val="superscript"/>
      </rPr>
      <t xml:space="preserve">5</t>
    </r>
    <r>
      <rPr>
        <b/>
      </rPr>
      <t xml:space="preserve"/>
    </r>
  </si>
  <si>
    <t xml:space="preserve">Vor der Umsetzung des Maturitätsanerkennungsreglements (MAR)</t>
  </si>
  <si>
    <t xml:space="preserve">Nach der Umsetzung des Maturitätsanerkennungsreglements (MAR)</t>
  </si>
  <si>
    <t xml:space="preserve">1) Fachmittelschule</t>
  </si>
  <si>
    <t xml:space="preserve">2) Fachmaturität</t>
  </si>
  <si>
    <t xml:space="preserve">3) Wirtschaftsmittelschule</t>
  </si>
  <si>
    <t xml:space="preserve">4) Informatikmittelschule</t>
  </si>
  <si>
    <t xml:space="preserve">5) 1972 inklusive 1'020, 1975 inklusive 1'128 Lernende des Lehrerseminars</t>
  </si>
  <si>
    <t xml:space="preserve">Aarau, Alte KS</t>
  </si>
  <si>
    <t xml:space="preserve">Aarau, Neue KS</t>
  </si>
  <si>
    <r>
      <rPr>
        <b/>
      </rPr>
      <t xml:space="preserve">AME</t>
    </r>
    <r>
      <rPr>
        <b/>
        <vertAlign val="superscript"/>
      </rPr>
      <t xml:space="preserve">1</t>
    </r>
    <r>
      <rPr>
        <b/>
      </rPr>
      <t xml:space="preserve">,
Lernende</t>
    </r>
  </si>
  <si>
    <t xml:space="preserve">Klassen</t>
  </si>
  <si>
    <t xml:space="preserve">WMS</t>
  </si>
  <si>
    <t xml:space="preserve">IMS</t>
  </si>
  <si>
    <t xml:space="preserve">FMS</t>
  </si>
  <si>
    <t xml:space="preserve">FM</t>
  </si>
  <si>
    <t xml:space="preserve">1) Aargauische Maturitätsschule für Erwachsene (AME), Lernende</t>
  </si>
  <si>
    <t xml:space="preserve">Aarau,
Alte KS</t>
  </si>
  <si>
    <t xml:space="preserve">Aarau,
Neue KS</t>
  </si>
  <si>
    <t xml:space="preserve">Gym-
nasium</t>
  </si>
  <si>
    <t xml:space="preserve">Lernende
pro Klasse
Total</t>
  </si>
  <si>
    <t xml:space="preserve">Lernende
pro Klasse
Gym-
nasium</t>
  </si>
  <si>
    <t xml:space="preserve">22,6</t>
  </si>
  <si>
    <t xml:space="preserve">20,3</t>
  </si>
  <si>
    <t xml:space="preserve">20,0</t>
  </si>
  <si>
    <t xml:space="preserve">20,4</t>
  </si>
  <si>
    <t xml:space="preserve">22,0</t>
  </si>
  <si>
    <t xml:space="preserve">22,5</t>
  </si>
  <si>
    <t xml:space="preserve">Geschlecht/Nationalität</t>
  </si>
  <si>
    <t xml:space="preserve">Schulgemeinde</t>
  </si>
  <si>
    <t xml:space="preserve">Ausländer/
-innen</t>
  </si>
  <si>
    <t xml:space="preserve">Zürich</t>
  </si>
  <si>
    <t xml:space="preserve">Handelsschule</t>
  </si>
  <si>
    <t xml:space="preserve">TDS, HF Kirche und Soziales</t>
  </si>
  <si>
    <t xml:space="preserve">Careum, Weiterbildungszentrum für Gesundheitsberufe</t>
  </si>
  <si>
    <t xml:space="preserve">Höhere Fachschule für Gesundheit und Soziales </t>
  </si>
  <si>
    <t xml:space="preserve">IBZ, Schule für Technik und Management</t>
  </si>
  <si>
    <t xml:space="preserve">afsain Fachschule Anästh.-, Intensiv- und Notfallpflege</t>
  </si>
  <si>
    <t xml:space="preserve">HSO Wirtschafts- und Informatikschule</t>
  </si>
  <si>
    <t xml:space="preserve">Schule für Gestaltung Aargau</t>
  </si>
  <si>
    <t xml:space="preserve">Bauschule, HF für Technik</t>
  </si>
  <si>
    <t xml:space="preserve">ABB-Technikerschule, HF für Technik</t>
  </si>
  <si>
    <t xml:space="preserve">Zentrum Bildung Weiterbildung</t>
  </si>
  <si>
    <t xml:space="preserve">Nukleartechnikerschule</t>
  </si>
  <si>
    <t xml:space="preserve">Inovatech, HF für Energie, Technik und Wirtschaft</t>
  </si>
  <si>
    <t xml:space="preserve">BWZ Berufs- und Weiterbildungszentrum</t>
  </si>
  <si>
    <t xml:space="preserve">ESZ Emergency Zentrum</t>
  </si>
  <si>
    <t xml:space="preserve">BFSNR</t>
  </si>
  <si>
    <r>
      <rPr>
        <b/>
      </rPr>
      <t xml:space="preserve">IBK/
RIK/
KIK</t>
    </r>
    <r>
      <rPr>
        <b/>
        <vertAlign val="superscript"/>
      </rPr>
      <t xml:space="preserve">1</t>
    </r>
    <r>
      <rPr>
        <b/>
      </rPr>
      <t xml:space="preserve"/>
    </r>
  </si>
  <si>
    <t xml:space="preserve">Bezirk Aarau</t>
  </si>
  <si>
    <t xml:space="preserve">Biberstein</t>
  </si>
  <si>
    <t xml:space="preserve">Buchs (AG)</t>
  </si>
  <si>
    <t xml:space="preserve">Erlinsbach (AG)</t>
  </si>
  <si>
    <t xml:space="preserve">Hirschthal</t>
  </si>
  <si>
    <t xml:space="preserve">Küttigen</t>
  </si>
  <si>
    <t xml:space="preserve">Muhen</t>
  </si>
  <si>
    <t xml:space="preserve">Oberentfelden</t>
  </si>
  <si>
    <t xml:space="preserve">Bezirk Baden</t>
  </si>
  <si>
    <t xml:space="preserve">Bellikon</t>
  </si>
  <si>
    <t xml:space="preserve">Bergdietikon</t>
  </si>
  <si>
    <t xml:space="preserve">Birmenstorf (AG)</t>
  </si>
  <si>
    <t xml:space="preserve">Ehrendingen</t>
  </si>
  <si>
    <t xml:space="preserve">Freienwil</t>
  </si>
  <si>
    <t xml:space="preserve">Gebenstorf</t>
  </si>
  <si>
    <t xml:space="preserve">Killwangen</t>
  </si>
  <si>
    <t xml:space="preserve">Künten</t>
  </si>
  <si>
    <t xml:space="preserve">Mellingen</t>
  </si>
  <si>
    <t xml:space="preserve">Neuenhof</t>
  </si>
  <si>
    <t xml:space="preserve">Niederrohrdorf</t>
  </si>
  <si>
    <t xml:space="preserve">Oberrohrdorf</t>
  </si>
  <si>
    <t xml:space="preserve">Obersiggenthal</t>
  </si>
  <si>
    <t xml:space="preserve">Remetschwil</t>
  </si>
  <si>
    <t xml:space="preserve">Spreitenbach</t>
  </si>
  <si>
    <t xml:space="preserve">Stetten (AG)</t>
  </si>
  <si>
    <t xml:space="preserve">Untersiggenthal</t>
  </si>
  <si>
    <t xml:space="preserve">Wohlenschwil</t>
  </si>
  <si>
    <t xml:space="preserve">Würenlingen</t>
  </si>
  <si>
    <t xml:space="preserve">Würenlos</t>
  </si>
  <si>
    <t xml:space="preserve">Bezirk Bremgarten</t>
  </si>
  <si>
    <t xml:space="preserve">Arni (AG)</t>
  </si>
  <si>
    <t xml:space="preserve">Berikon</t>
  </si>
  <si>
    <t xml:space="preserve">Büttikon</t>
  </si>
  <si>
    <t xml:space="preserve">Dottikon</t>
  </si>
  <si>
    <t xml:space="preserve">Eggenwil</t>
  </si>
  <si>
    <t xml:space="preserve">Fischbach-Gösl.</t>
  </si>
  <si>
    <t xml:space="preserve">Hägglingen</t>
  </si>
  <si>
    <t xml:space="preserve">Islisberg</t>
  </si>
  <si>
    <t xml:space="preserve">Jonen</t>
  </si>
  <si>
    <t xml:space="preserve">Niederwil (AG)</t>
  </si>
  <si>
    <t xml:space="preserve">Oberlunkhofen</t>
  </si>
  <si>
    <t xml:space="preserve">Rudolfstetten-Fr.</t>
  </si>
  <si>
    <t xml:space="preserve">Sarmenstorf</t>
  </si>
  <si>
    <t xml:space="preserve">Tägerig</t>
  </si>
  <si>
    <t xml:space="preserve">Uezwil</t>
  </si>
  <si>
    <t xml:space="preserve">Unterlunkhofen</t>
  </si>
  <si>
    <t xml:space="preserve">Zufikon</t>
  </si>
  <si>
    <t xml:space="preserve">Bezirk Brugg</t>
  </si>
  <si>
    <t xml:space="preserve">Auenstein</t>
  </si>
  <si>
    <t xml:space="preserve">Birrhard</t>
  </si>
  <si>
    <t xml:space="preserve">Bözberg</t>
  </si>
  <si>
    <t xml:space="preserve">Habsburg</t>
  </si>
  <si>
    <t xml:space="preserve">Hausen (AG)</t>
  </si>
  <si>
    <t xml:space="preserve">Lupfig</t>
  </si>
  <si>
    <t xml:space="preserve">Mandach</t>
  </si>
  <si>
    <t xml:space="preserve">Mönthal</t>
  </si>
  <si>
    <t xml:space="preserve">Mülligen</t>
  </si>
  <si>
    <t xml:space="preserve">Remigen</t>
  </si>
  <si>
    <t xml:space="preserve">Riniken</t>
  </si>
  <si>
    <t xml:space="preserve">Thalheim (AG)</t>
  </si>
  <si>
    <t xml:space="preserve">Veltheim (AG)</t>
  </si>
  <si>
    <t xml:space="preserve">Villigen</t>
  </si>
  <si>
    <t xml:space="preserve">Villnachern</t>
  </si>
  <si>
    <t xml:space="preserve">Bezirk Kulm</t>
  </si>
  <si>
    <t xml:space="preserve">Beinwil am See</t>
  </si>
  <si>
    <t xml:space="preserve">Birrwil</t>
  </si>
  <si>
    <t xml:space="preserve">Dürrenäsch</t>
  </si>
  <si>
    <t xml:space="preserve">Leimbach (AG)</t>
  </si>
  <si>
    <t xml:space="preserve">Leutwil</t>
  </si>
  <si>
    <t xml:space="preserve">Menziken</t>
  </si>
  <si>
    <t xml:space="preserve">Oberkulm</t>
  </si>
  <si>
    <t xml:space="preserve">Schlossrued</t>
  </si>
  <si>
    <t xml:space="preserve">Schöftland</t>
  </si>
  <si>
    <t xml:space="preserve">Teufenthal (AG)</t>
  </si>
  <si>
    <t xml:space="preserve">Bezirk Laufenburg</t>
  </si>
  <si>
    <t xml:space="preserve">Eiken</t>
  </si>
  <si>
    <t xml:space="preserve">Frick</t>
  </si>
  <si>
    <t xml:space="preserve">Gansingen</t>
  </si>
  <si>
    <t xml:space="preserve">Gipf-Oberfrick</t>
  </si>
  <si>
    <t xml:space="preserve">Herznach-Ueken</t>
  </si>
  <si>
    <t xml:space="preserve">Kaisten</t>
  </si>
  <si>
    <t xml:space="preserve">Laufenburg</t>
  </si>
  <si>
    <t xml:space="preserve">Mettauertal</t>
  </si>
  <si>
    <t xml:space="preserve">Münchwilen (AG)</t>
  </si>
  <si>
    <t xml:space="preserve">Oberhof</t>
  </si>
  <si>
    <t xml:space="preserve">Oeschgen</t>
  </si>
  <si>
    <t xml:space="preserve">Schwaderloch</t>
  </si>
  <si>
    <t xml:space="preserve">Sisseln</t>
  </si>
  <si>
    <t xml:space="preserve">Wittnau</t>
  </si>
  <si>
    <t xml:space="preserve">Wölflinswil</t>
  </si>
  <si>
    <t xml:space="preserve">Zeihen</t>
  </si>
  <si>
    <t xml:space="preserve">Bezirk Lenzburg</t>
  </si>
  <si>
    <t xml:space="preserve">Ammerswil</t>
  </si>
  <si>
    <t xml:space="preserve">Boniswil</t>
  </si>
  <si>
    <t xml:space="preserve">Brunegg</t>
  </si>
  <si>
    <t xml:space="preserve">Dintikon</t>
  </si>
  <si>
    <t xml:space="preserve">Egliswil</t>
  </si>
  <si>
    <t xml:space="preserve">Fahrwangen</t>
  </si>
  <si>
    <t xml:space="preserve">Hallwil</t>
  </si>
  <si>
    <t xml:space="preserve">Hendschiken</t>
  </si>
  <si>
    <t xml:space="preserve">Holderbank (AG)</t>
  </si>
  <si>
    <t xml:space="preserve">Hunzenschwil</t>
  </si>
  <si>
    <t xml:space="preserve">Möriken-Wildegg</t>
  </si>
  <si>
    <t xml:space="preserve">Niederlenz</t>
  </si>
  <si>
    <t xml:space="preserve">Rupperswil</t>
  </si>
  <si>
    <t xml:space="preserve">Seon</t>
  </si>
  <si>
    <t xml:space="preserve">Staufen</t>
  </si>
  <si>
    <t xml:space="preserve">Bezirk Muri</t>
  </si>
  <si>
    <t xml:space="preserve">Abtwil</t>
  </si>
  <si>
    <t xml:space="preserve">Aristau</t>
  </si>
  <si>
    <t xml:space="preserve">Auw</t>
  </si>
  <si>
    <t xml:space="preserve">Beinwil (Freiamt)</t>
  </si>
  <si>
    <t xml:space="preserve">Besenbüren</t>
  </si>
  <si>
    <t xml:space="preserve">Bettwil</t>
  </si>
  <si>
    <t xml:space="preserve">Boswil</t>
  </si>
  <si>
    <t xml:space="preserve">Bünzen</t>
  </si>
  <si>
    <t xml:space="preserve">Buttwil</t>
  </si>
  <si>
    <t xml:space="preserve">Dietwil</t>
  </si>
  <si>
    <t xml:space="preserve">Geltwil</t>
  </si>
  <si>
    <t xml:space="preserve">Kallern</t>
  </si>
  <si>
    <t xml:space="preserve">Merenschwand</t>
  </si>
  <si>
    <t xml:space="preserve">Mühlau</t>
  </si>
  <si>
    <t xml:space="preserve">Muri (AG)</t>
  </si>
  <si>
    <t xml:space="preserve">Oberrüti</t>
  </si>
  <si>
    <t xml:space="preserve">Rottenschwil</t>
  </si>
  <si>
    <t xml:space="preserve">Sins</t>
  </si>
  <si>
    <t xml:space="preserve">Waltenschwil</t>
  </si>
  <si>
    <t xml:space="preserve">Bezirk Rheinfelden</t>
  </si>
  <si>
    <t xml:space="preserve">Hellikon</t>
  </si>
  <si>
    <t xml:space="preserve">Kaiseraugst</t>
  </si>
  <si>
    <t xml:space="preserve">Magden</t>
  </si>
  <si>
    <t xml:space="preserve">Möhlin</t>
  </si>
  <si>
    <t xml:space="preserve">Obermumpf</t>
  </si>
  <si>
    <t xml:space="preserve">Schupfart</t>
  </si>
  <si>
    <t xml:space="preserve">Wallbach</t>
  </si>
  <si>
    <t xml:space="preserve">Wegenstetten</t>
  </si>
  <si>
    <t xml:space="preserve">Zeiningen</t>
  </si>
  <si>
    <t xml:space="preserve">Zuzgen</t>
  </si>
  <si>
    <t xml:space="preserve">Bezirk Zofingen</t>
  </si>
  <si>
    <t xml:space="preserve">Bottenwil</t>
  </si>
  <si>
    <t xml:space="preserve">Brittnau</t>
  </si>
  <si>
    <t xml:space="preserve">Kirchleerau</t>
  </si>
  <si>
    <t xml:space="preserve">Kölliken</t>
  </si>
  <si>
    <t xml:space="preserve">Moosleerau</t>
  </si>
  <si>
    <t xml:space="preserve">Murgenthal</t>
  </si>
  <si>
    <t xml:space="preserve">Reitnau</t>
  </si>
  <si>
    <t xml:space="preserve">Rothrist</t>
  </si>
  <si>
    <t xml:space="preserve">Safenwil</t>
  </si>
  <si>
    <t xml:space="preserve">Staffelbach</t>
  </si>
  <si>
    <t xml:space="preserve">Uerkheim</t>
  </si>
  <si>
    <t xml:space="preserve">Vordemwald</t>
  </si>
  <si>
    <t xml:space="preserve">Wiliberg</t>
  </si>
  <si>
    <t xml:space="preserve">Bezirk Zurzach</t>
  </si>
  <si>
    <t xml:space="preserve">Böttstein</t>
  </si>
  <si>
    <t xml:space="preserve">Endingen</t>
  </si>
  <si>
    <t xml:space="preserve">Fisibach</t>
  </si>
  <si>
    <t xml:space="preserve">Full-Reuenthal</t>
  </si>
  <si>
    <t xml:space="preserve">Leibstadt</t>
  </si>
  <si>
    <t xml:space="preserve">Lengnau (AG)</t>
  </si>
  <si>
    <t xml:space="preserve">Leuggern</t>
  </si>
  <si>
    <t xml:space="preserve">Mellikon</t>
  </si>
  <si>
    <t xml:space="preserve">Schneisingen</t>
  </si>
  <si>
    <t xml:space="preserve">Siglistorf</t>
  </si>
  <si>
    <t xml:space="preserve">Tegerfelden</t>
  </si>
  <si>
    <t xml:space="preserve">1) Integrations- und Berufsfindungsklasse (IBK), regionaler oder kommunaler Integrationskurs (RIK/KIK)</t>
  </si>
  <si>
    <t xml:space="preserve">... Drei Punkte bedeuten, dass die Zahl nicht erhältlich ist.</t>
  </si>
  <si>
    <t xml:space="preserve">Volksschule</t>
  </si>
  <si>
    <t xml:space="preserve">In Tabelle 1 ist die Entwicklung der Zahl der Lernenden der gesamten Aargauischen Volksschule seit 1977 angegeben, unabhängig davon, ob die Trägerschaft der einzelnen Schule öffentlich, privat subventioniert oder rein privat ist. In den weiteren Tabellen über den Volksschulbereich werden ausschliesslich die Schülerinnen und Schüler, die eine öffentliche Schule besuchen, angegeben.</t>
  </si>
  <si>
    <t xml:space="preserve">Methodik</t>
  </si>
  <si>
    <t xml:space="preserve">Im Schuljahr 1998/1999 wurde im Kanton Aargau die Erhebungsmethode von aggregierten auf Individualdaten umgestellt. Die neue Methode erlaubte unter anderem eine verfeinerte Darstellung mit zusätzliche Auswertungsmöglichkeiten was Merkmale wie Geschlecht, Alter, Sprache und Nationalität der Lernenden anbelangt. Aus diesen erhebungstechnischen Gründen wie auch aufgrund von Änderungen des Bildungsangebotes weisen die Zeitreihen der einzelnen Tabellen und Grafiken zum Teil unterschiedliche Zeitspannen auf.</t>
  </si>
  <si>
    <t xml:space="preserve">Umstellung des Schulsystems im Schuljahr 2014/15</t>
  </si>
  <si>
    <t xml:space="preserve">Seit dem Schuljahr 2014/15 dauert die Primarschule sechs, die Sekundarstufe I drei Jahre. Zuvor dauerte die Primarschule fünf und die Sekundarstufe I vier Jahre. Für die Lernenden- und die Lehrkräftestatistik bedeutet dies, dass sich ein Bruch in den Zahlen der Zeitreihe im Volksschulbereich erkennen lässt.</t>
  </si>
  <si>
    <t xml:space="preserve">Nationalität versus Fremdsprache</t>
  </si>
  <si>
    <t xml:space="preserve">Die Merkmale Nationalität und Sprache sind auseinanderzuhalten. Lernende können ausländischer Nationalität und gleichzeitig deutschsprachig sein. Umgekehrt können auch Schweizerinnen und Schweizer fremdsprachig sein.</t>
  </si>
  <si>
    <t xml:space="preserve">Der Kindergarten wird ab 2014/15 dem Volksschulbereich zugeordnet.</t>
  </si>
  <si>
    <t xml:space="preserve">Einschulungsklassen</t>
  </si>
  <si>
    <t xml:space="preserve">Hier wird der Schulstoff der 1. Klasse der Primarschule auf 2 Jahre verteilt.</t>
  </si>
  <si>
    <t xml:space="preserve">Kleinklassen und Schulungsform</t>
  </si>
  <si>
    <t xml:space="preserve">Kleinklassen werden von denjenigen Schulen geführt, die nach dem Prinzip der separativen Schulung unterrichten. Es besteht ein Angebot an Kleinklassen der Primar- und der Sekundarstufe I (Oberstufe). In allen andern Schulen wird integrativ unterrichtet. Mit der Einführung der integrativen Schulung ist die Zahl der Lernenden in Kleinklassen deshalb stark zurückgegangen.</t>
  </si>
  <si>
    <t xml:space="preserve">Primarstufe</t>
  </si>
  <si>
    <t xml:space="preserve">Im Schuljahr 2014/15 wurde die Primarschule von fünf auf sechs Jahre verlängert.</t>
  </si>
  <si>
    <t xml:space="preserve">Sekundarstufe I</t>
  </si>
  <si>
    <t xml:space="preserve">Im Schuljahr 2014/15 wurde die Sekundarstufe I von vier auf drei Jahre verkürzt. Die Sekundarstufe I, auch als Oberstufe bezeichnet, ist in die drei parallelen Schultypen Real-, Sekundar- und Bezirksschule sowie die Kleinklasse Oberstufe aufgeteilt. Von der Bezirksschule aus ist der direkte Übertritt ins Gymnasium möglich.</t>
  </si>
  <si>
    <t xml:space="preserve">Mittelschule</t>
  </si>
  <si>
    <t xml:space="preserve">Die Schulstatistik erhebt nur diejenigen Lernenden, die eine Aargauische Mittelschule besuchen. In den Mittelschulen wird ein gymnasialer Bereich angeboten sowie bei einzelnen Schulen auch die Wirtschaftsmittelschule (WMS), die Informatikmittelschule (IMS) und die Fachmittelschule (FMS) mit Fachmaturität (FM).</t>
  </si>
  <si>
    <t xml:space="preserve">Reguläres Alter</t>
  </si>
  <si>
    <t xml:space="preserve">Das reguläre Alter bei Schuleintritt entspricht demjenigen Altersbereich, in dem die Einschulung üblicherweise stattfindet. Das reguläre Alter bei Schulaustritt entspricht dem Altersbereich, in dem sich die Schülerin oder der Schüler befindet, falls sie oder er im regulären Alter eingeschult wurden und die Schulzeit ohne Repetitionen, aber auch ohne Überspringen eines Schuljahres durchlaufen hat.</t>
  </si>
  <si>
    <t xml:space="preserve">Brückenangebote</t>
  </si>
  <si>
    <t xml:space="preserve">Unterschieden werden drei verschiedene schulische und mit Praktika kombinierte Angebote. Einziger öffentlich-rechtlicher Träger dieser freiwilligen staatlichen Angebote von 10. Schuljahren ist seit 2005 die Kantonale Schule für Berufsbildung.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</si>
</sst>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1">
    <numFmt numFmtId="166" formatCode="#,##0"/>
    <numFmt numFmtId="167" formatCode="#,##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
    <numFmt numFmtId="178" formatCode="#,##0"/>
    <numFmt numFmtId="179" formatCode="#,##0"/>
    <numFmt numFmtId="180" formatCode="#,##0"/>
    <numFmt numFmtId="181" formatCode="#,##0"/>
    <numFmt numFmtId="182" formatCode="#,##0"/>
    <numFmt numFmtId="183" formatCode="#,##0"/>
    <numFmt numFmtId="184" formatCode="#,##0"/>
    <numFmt numFmtId="185" formatCode="#,##0"/>
    <numFmt numFmtId="186" formatCode="#,##0"/>
    <numFmt numFmtId="187" formatCode="#,##0"/>
    <numFmt numFmtId="188" formatCode="#,##0"/>
    <numFmt numFmtId="189" formatCode="#,##0"/>
    <numFmt numFmtId="190" formatCode="#,##0"/>
    <numFmt numFmtId="191" formatCode="#,##0"/>
    <numFmt numFmtId="192" formatCode="#,##0"/>
    <numFmt numFmtId="193" formatCode="#,##0"/>
    <numFmt numFmtId="194" formatCode="#,##0"/>
    <numFmt numFmtId="195" formatCode="#,##0"/>
    <numFmt numFmtId="196" formatCode="#,##0"/>
    <numFmt numFmtId="197" formatCode="#,##0"/>
    <numFmt numFmtId="198" formatCode="#,##0"/>
    <numFmt numFmtId="199" formatCode="#,##0"/>
    <numFmt numFmtId="200" formatCode="#,##0"/>
    <numFmt numFmtId="201" formatCode="#,##0"/>
    <numFmt numFmtId="202" formatCode="#,##0"/>
    <numFmt numFmtId="203" formatCode="#,##0"/>
    <numFmt numFmtId="204" formatCode="#,##0"/>
    <numFmt numFmtId="205" formatCode="#,##0"/>
    <numFmt numFmtId="206" formatCode="#,##0"/>
    <numFmt numFmtId="207" formatCode="#,##0"/>
    <numFmt numFmtId="208" formatCode="#,##0"/>
    <numFmt numFmtId="209" formatCode="#,##0"/>
    <numFmt numFmtId="210" formatCode="#,##0"/>
    <numFmt numFmtId="211" formatCode="#,##0"/>
    <numFmt numFmtId="212" formatCode="#,##0"/>
    <numFmt numFmtId="213" formatCode="#,##0"/>
    <numFmt numFmtId="214" formatCode="0.0"/>
    <numFmt numFmtId="215" formatCode="#,##0"/>
    <numFmt numFmtId="216" formatCode="#,##0"/>
    <numFmt numFmtId="217" formatCode="#,##0"/>
    <numFmt numFmtId="218" formatCode="#,##0"/>
    <numFmt numFmtId="219" formatCode="#,##0"/>
    <numFmt numFmtId="220" formatCode="#,##0"/>
    <numFmt numFmtId="221" formatCode="#,##0"/>
    <numFmt numFmtId="222" formatCode="#,##0"/>
    <numFmt numFmtId="223" formatCode="#,##0"/>
    <numFmt numFmtId="224" formatCode="#,##0"/>
    <numFmt numFmtId="225" formatCode="#,##0"/>
    <numFmt numFmtId="226" formatCode="#,##0"/>
    <numFmt numFmtId="227" formatCode="#,##0"/>
    <numFmt numFmtId="228" formatCode="#,##0"/>
    <numFmt numFmtId="229" formatCode="#,##0"/>
    <numFmt numFmtId="230" formatCode="#,##0"/>
    <numFmt numFmtId="231" formatCode="#,##0"/>
    <numFmt numFmtId="232" formatCode="#,##0.00"/>
    <numFmt numFmtId="233" formatCode="#,##0.00"/>
    <numFmt numFmtId="234" formatCode="#,##0.00"/>
    <numFmt numFmtId="235" formatCode="#,##0.00"/>
    <numFmt numFmtId="236" formatCode="#,##0.00"/>
    <numFmt numFmtId="237" formatCode="#,##0"/>
    <numFmt numFmtId="238" formatCode="#,##0"/>
    <numFmt numFmtId="239" formatCode="#,##0"/>
    <numFmt numFmtId="240" formatCode="#,##0"/>
    <numFmt numFmtId="241" formatCode="#,##0"/>
    <numFmt numFmtId="242" formatCode="#,##0"/>
    <numFmt numFmtId="243" formatCode="#,##0"/>
    <numFmt numFmtId="244" formatCode="#,##0"/>
    <numFmt numFmtId="245" formatCode="#,##0"/>
    <numFmt numFmtId="246" formatCode="#,##0"/>
    <numFmt numFmtId="247" formatCode="#,##0"/>
    <numFmt numFmtId="248" formatCode="#,##0"/>
    <numFmt numFmtId="249" formatCode="#,##0"/>
    <numFmt numFmtId="250" formatCode="#,##0.00"/>
    <numFmt numFmtId="251" formatCode="#,##0"/>
    <numFmt numFmtId="252" formatCode="#,##0"/>
    <numFmt numFmtId="253" formatCode="#,##0.00"/>
    <numFmt numFmtId="254" formatCode="#,##0"/>
    <numFmt numFmtId="255" formatCode="#,##0"/>
    <numFmt numFmtId="256" formatCode="#,##0.00"/>
    <numFmt numFmtId="257" formatCode="#,##0"/>
    <numFmt numFmtId="258" formatCode="#,##0"/>
    <numFmt numFmtId="259" formatCode="#,##0"/>
    <numFmt numFmtId="260" formatCode="#,##0"/>
    <numFmt numFmtId="261" formatCode="#,##0"/>
    <numFmt numFmtId="262" formatCode="#,##0"/>
    <numFmt numFmtId="263" formatCode="#,##0"/>
    <numFmt numFmtId="264" formatCode="#,##0"/>
    <numFmt numFmtId="265" formatCode="#,##0"/>
    <numFmt numFmtId="266" formatCode="#,##0"/>
    <numFmt numFmtId="267" formatCode="#,##0"/>
    <numFmt numFmtId="268" formatCode="#,##0"/>
    <numFmt numFmtId="269" formatCode="#,##0"/>
    <numFmt numFmtId="270" formatCode="#,##0"/>
    <numFmt numFmtId="271" formatCode="#,##0"/>
    <numFmt numFmtId="272" formatCode="#,##0"/>
    <numFmt numFmtId="273" formatCode="#,##0"/>
    <numFmt numFmtId="274" formatCode="#,##0"/>
    <numFmt numFmtId="275" formatCode="#,##0"/>
    <numFmt numFmtId="276" formatCode="#,##0"/>
    <numFmt numFmtId="277" formatCode="#,##0.00"/>
    <numFmt numFmtId="278" formatCode="#,##0.00"/>
    <numFmt numFmtId="279" formatCode="#,##0.00"/>
    <numFmt numFmtId="280" formatCode="#,##0.00"/>
    <numFmt numFmtId="281" formatCode="#,##0.00"/>
    <numFmt numFmtId="282" formatCode="#,##0.00"/>
    <numFmt numFmtId="283" formatCode="#,##0.00"/>
    <numFmt numFmtId="284" formatCode="#,##0.00"/>
    <numFmt numFmtId="285" formatCode="#,##0.00"/>
    <numFmt numFmtId="286" formatCode="#,##0.00"/>
    <numFmt numFmtId="287" formatCode="#,##0.00"/>
    <numFmt numFmtId="288" formatCode="#,##0.00"/>
    <numFmt numFmtId="289" formatCode="#,##0.00"/>
    <numFmt numFmtId="290" formatCode="#,##0"/>
    <numFmt numFmtId="291" formatCode="#,##0"/>
    <numFmt numFmtId="292" formatCode="#,##0"/>
    <numFmt numFmtId="293" formatCode="#,##0"/>
    <numFmt numFmtId="294" formatCode="#,##0"/>
    <numFmt numFmtId="295" formatCode="#,##0"/>
    <numFmt numFmtId="296" formatCode="#,##0.00"/>
    <numFmt numFmtId="297" formatCode="#,##0"/>
    <numFmt numFmtId="298" formatCode="#,##0.00"/>
    <numFmt numFmtId="299" formatCode="#,##0"/>
    <numFmt numFmtId="300" formatCode="#,##0"/>
    <numFmt numFmtId="301" formatCode="#,##0"/>
    <numFmt numFmtId="302" formatCode="#,##0"/>
    <numFmt numFmtId="303" formatCode="#,##0"/>
    <numFmt numFmtId="304" formatCode="#,##0"/>
    <numFmt numFmtId="305" formatCode="#,##0.00"/>
    <numFmt numFmtId="306" formatCode="#,##0"/>
    <numFmt numFmtId="307" formatCode="#,##0.00"/>
    <numFmt numFmtId="308" formatCode="#,##0"/>
    <numFmt numFmtId="309" formatCode="#,##0"/>
    <numFmt numFmtId="310" formatCode="#,##0"/>
    <numFmt numFmtId="311" formatCode="#,##0"/>
    <numFmt numFmtId="312" formatCode="#,##0"/>
    <numFmt numFmtId="313" formatCode="#,##0"/>
    <numFmt numFmtId="314" formatCode="#,##0.00"/>
    <numFmt numFmtId="315" formatCode="#,##0"/>
    <numFmt numFmtId="316" formatCode="#,##0.00"/>
    <numFmt numFmtId="317" formatCode="#,##0"/>
    <numFmt numFmtId="318" formatCode="#,##0"/>
    <numFmt numFmtId="319" formatCode="#,##0"/>
    <numFmt numFmtId="320" formatCode="#,##0"/>
    <numFmt numFmtId="321" formatCode="#,##0"/>
    <numFmt numFmtId="322" formatCode="#,##0"/>
    <numFmt numFmtId="323" formatCode="#,##0.00"/>
    <numFmt numFmtId="324" formatCode="#,##0"/>
    <numFmt numFmtId="325" formatCode="#,##0.00"/>
    <numFmt numFmtId="326" formatCode="#,##0"/>
    <numFmt numFmtId="327" formatCode="#,##0"/>
    <numFmt numFmtId="328" formatCode="#,##0"/>
    <numFmt numFmtId="329" formatCode="#,##0"/>
    <numFmt numFmtId="330" formatCode="#,##0"/>
    <numFmt numFmtId="331" formatCode="#,##0"/>
    <numFmt numFmtId="332" formatCode="#,##0"/>
    <numFmt numFmtId="333" formatCode="#,##0"/>
    <numFmt numFmtId="334" formatCode="#,##0"/>
    <numFmt numFmtId="335" formatCode="#,##0"/>
    <numFmt numFmtId="336" formatCode="#,##0"/>
    <numFmt numFmtId="337" formatCode="#,##0"/>
    <numFmt numFmtId="338" formatCode="#,##0"/>
    <numFmt numFmtId="339" formatCode="#,##0"/>
    <numFmt numFmtId="340" formatCode="#,##0"/>
    <numFmt numFmtId="341" formatCode="#,##0"/>
    <numFmt numFmtId="342" formatCode="#,##0.00"/>
    <numFmt numFmtId="343" formatCode="#,##0"/>
    <numFmt numFmtId="344" formatCode="#,##0.00"/>
    <numFmt numFmtId="345" formatCode="#,##0"/>
    <numFmt numFmtId="346" formatCode="#,##0"/>
    <numFmt numFmtId="347" formatCode="#,##0"/>
    <numFmt numFmtId="348" formatCode="#,##0"/>
    <numFmt numFmtId="349" formatCode="#,##0"/>
    <numFmt numFmtId="350" formatCode="#,##0.00"/>
    <numFmt numFmtId="351" formatCode="#,##0"/>
    <numFmt numFmtId="352" formatCode="#,##0.00"/>
    <numFmt numFmtId="353" formatCode="#,##0"/>
    <numFmt numFmtId="354" formatCode="#,##0.00"/>
    <numFmt numFmtId="355" formatCode="#,##0"/>
    <numFmt numFmtId="356" formatCode="#,##0"/>
    <numFmt numFmtId="357" formatCode="#,##0"/>
    <numFmt numFmtId="358" formatCode="#,##0"/>
    <numFmt numFmtId="359" formatCode="#,##0"/>
    <numFmt numFmtId="360" formatCode="#,##0.00"/>
    <numFmt numFmtId="361" formatCode="#,##0"/>
    <numFmt numFmtId="362" formatCode="#,##0.00"/>
    <numFmt numFmtId="363" formatCode="#,##0"/>
    <numFmt numFmtId="364" formatCode="#,##0"/>
    <numFmt numFmtId="365" formatCode="#,##0.00"/>
    <numFmt numFmtId="366" formatCode="#,##0"/>
    <numFmt numFmtId="367" formatCode="#,##0.00"/>
    <numFmt numFmtId="368" formatCode="#,##0"/>
    <numFmt numFmtId="369" formatCode="#,##0"/>
    <numFmt numFmtId="370" formatCode="#,##0.00"/>
    <numFmt numFmtId="371" formatCode="#,##0"/>
    <numFmt numFmtId="372" formatCode="#,##0.00"/>
    <numFmt numFmtId="373" formatCode="#,##0"/>
    <numFmt numFmtId="374" formatCode="#,##0"/>
    <numFmt numFmtId="375" formatCode="#,##0.00"/>
    <numFmt numFmtId="376" formatCode="#,##0"/>
    <numFmt numFmtId="377" formatCode="#,##0.00"/>
    <numFmt numFmtId="378" formatCode="#,##0"/>
    <numFmt numFmtId="379" formatCode="#,##0"/>
    <numFmt numFmtId="380" formatCode="#,##0.00"/>
    <numFmt numFmtId="381" formatCode="#,##0"/>
    <numFmt numFmtId="382" formatCode="#,##0.00"/>
    <numFmt numFmtId="383" formatCode="#,##0"/>
    <numFmt numFmtId="384" formatCode="#,##0"/>
    <numFmt numFmtId="385" formatCode="#,##0"/>
    <numFmt numFmtId="386" formatCode="#,##0.00"/>
    <numFmt numFmtId="387" formatCode="#,##0"/>
    <numFmt numFmtId="388" formatCode="#,##0.00"/>
    <numFmt numFmtId="389" formatCode="#,##0"/>
    <numFmt numFmtId="390" formatCode="#,##0"/>
    <numFmt numFmtId="391" formatCode="#,##0"/>
    <numFmt numFmtId="392" formatCode="#,##0"/>
    <numFmt numFmtId="393" formatCode="#,##0"/>
    <numFmt numFmtId="394" formatCode="#,##0"/>
    <numFmt numFmtId="395" formatCode="#,##0"/>
    <numFmt numFmtId="396" formatCode="#,##0"/>
    <numFmt numFmtId="397" formatCode="#,##0"/>
    <numFmt numFmtId="398" formatCode="#,##0"/>
    <numFmt numFmtId="399" formatCode="#,##0"/>
    <numFmt numFmtId="400" formatCode="#,##0"/>
    <numFmt numFmtId="401" formatCode="#,##0"/>
    <numFmt numFmtId="402" formatCode="#,##0"/>
    <numFmt numFmtId="403" formatCode="#,##0"/>
    <numFmt numFmtId="404" formatCode="#,##0"/>
    <numFmt numFmtId="405" formatCode="#,##0"/>
    <numFmt numFmtId="406" formatCode="#,##0"/>
    <numFmt numFmtId="407" formatCode="#,##0"/>
    <numFmt numFmtId="408" formatCode="#,##0"/>
    <numFmt numFmtId="409" formatCode="#,##0"/>
    <numFmt numFmtId="410" formatCode="#,##0"/>
    <numFmt numFmtId="411" formatCode="#,##0"/>
    <numFmt numFmtId="412" formatCode="#,##0"/>
    <numFmt numFmtId="413" formatCode="#,##0"/>
    <numFmt numFmtId="414" formatCode="#,##0"/>
    <numFmt numFmtId="415" formatCode="#,##0"/>
    <numFmt numFmtId="416" formatCode="#,##0"/>
    <numFmt numFmtId="417" formatCode="#,##0"/>
    <numFmt numFmtId="418" formatCode="#,##0"/>
    <numFmt numFmtId="419" formatCode="#,##0"/>
    <numFmt numFmtId="420" formatCode="#,##0"/>
    <numFmt numFmtId="421" formatCode="#,##0"/>
    <numFmt numFmtId="422" formatCode="#,##0"/>
    <numFmt numFmtId="423" formatCode="#,##0"/>
    <numFmt numFmtId="424" formatCode="#,##0"/>
    <numFmt numFmtId="425" formatCode="#,##0"/>
    <numFmt numFmtId="426" formatCode="#,##0"/>
    <numFmt numFmtId="427" formatCode="#,##0"/>
    <numFmt numFmtId="428" formatCode="#,##0"/>
    <numFmt numFmtId="429" formatCode="#,##0"/>
    <numFmt numFmtId="430" formatCode="#,##0"/>
    <numFmt numFmtId="431" formatCode="#,##0"/>
    <numFmt numFmtId="432" formatCode="#,##0"/>
    <numFmt numFmtId="433" formatCode="#,##0"/>
    <numFmt numFmtId="434" formatCode="#,##0"/>
    <numFmt numFmtId="435" formatCode="#,##0"/>
    <numFmt numFmtId="436" formatCode="#,##0"/>
    <numFmt numFmtId="437" formatCode="#,##0"/>
    <numFmt numFmtId="438" formatCode="#,##0"/>
    <numFmt numFmtId="439" formatCode="#,##0.00"/>
    <numFmt numFmtId="440" formatCode="#,##0.00"/>
    <numFmt numFmtId="441" formatCode="#,##0"/>
    <numFmt numFmtId="442" formatCode="#,##0"/>
    <numFmt numFmtId="443" formatCode="#,##0"/>
    <numFmt numFmtId="444" formatCode="#,##0"/>
    <numFmt numFmtId="445" formatCode="#,##0"/>
    <numFmt numFmtId="446" formatCode="#,##0"/>
    <numFmt numFmtId="447" formatCode="#,##0"/>
    <numFmt numFmtId="448" formatCode="#,##0"/>
    <numFmt numFmtId="449" formatCode="#,##0"/>
    <numFmt numFmtId="450" formatCode="#,##0"/>
    <numFmt numFmtId="451" formatCode="#,##0"/>
    <numFmt numFmtId="452" formatCode="#,##0"/>
    <numFmt numFmtId="453" formatCode="#,##0"/>
    <numFmt numFmtId="454" formatCode="#,##0"/>
    <numFmt numFmtId="455" formatCode="#,##0"/>
    <numFmt numFmtId="456" formatCode="#,##0"/>
    <numFmt numFmtId="457" formatCode="#,##0"/>
    <numFmt numFmtId="458" formatCode="#,##0"/>
    <numFmt numFmtId="459" formatCode="#,##0"/>
    <numFmt numFmtId="460" formatCode="#,##0"/>
    <numFmt numFmtId="461" formatCode="#,##0"/>
    <numFmt numFmtId="462" formatCode="#,##0"/>
    <numFmt numFmtId="463" formatCode="#,##0"/>
    <numFmt numFmtId="464" formatCode="#,##0"/>
    <numFmt numFmtId="465" formatCode="#,##0"/>
    <numFmt numFmtId="466" formatCode="#,##0"/>
  </numFmts>
  <fonts count="13">
    <font>
      <sz val="10"/>
      <color rgb="FF000000"/>
      <name val="Arial"/>
    </font>
    <font>
      <sz val="16"/>
      <color rgb="FFFFFFFF"/>
      <name val="Arial"/>
      <b/>
    </font>
    <font>
      <sz val="12"/>
      <color rgb="FF000000"/>
      <name val="Arial"/>
      <b/>
    </font>
    <font>
      <sz val="14"/>
      <color rgb="FF000000"/>
      <name val="Arial"/>
      <b/>
    </font>
    <font>
      <sz val="10"/>
      <color rgb="FF000000"/>
      <name val="Arial"/>
      <i/>
    </font>
    <font>
      <sz val="10"/>
      <color rgb="FF0096DF"/>
      <name val="Arial"/>
      <u val="single"/>
    </font>
    <font>
      <sz val="10"/>
      <color rgb="FF0072AB"/>
      <name val="Arial"/>
      <u val="single"/>
    </font>
    <font>
      <sz val="10"/>
      <color rgb="FF005078"/>
      <name val="Arial"/>
      <u val="single"/>
    </font>
    <font>
      <sz val="10"/>
      <color rgb="FFFF5C1F"/>
      <name val="Arial"/>
      <u val="single"/>
    </font>
    <font>
      <sz val="10"/>
      <color rgb="FFCC4918"/>
      <name val="Arial"/>
      <u val="single"/>
    </font>
    <font>
      <sz val="10"/>
      <color rgb="FF993712"/>
      <name val="Arial"/>
      <u val="single"/>
    </font>
    <font>
      <sz val="10"/>
      <color rgb="FF63CC00"/>
      <name val="Arial"/>
      <u val="single"/>
    </font>
    <font>
      <sz val="10"/>
      <color rgb="FF000000"/>
      <name val="Arial"/>
      <b/>
    </font>
  </fonts>
  <fills count="5">
    <fill>
      <patternFill patternType="none"/>
    </fill>
    <fill>
      <patternFill patternType="gray125"/>
    </fill>
    <fill>
      <patternFill patternType="solid">
        <fgColor rgb="FF00B0F0"/>
      </patternFill>
    </fill>
    <fill>
      <patternFill patternType="solid">
        <fgColor rgb="FFD9D9D9"/>
      </patternFill>
    </fill>
    <fill>
      <patternFill patternType="solid">
        <fgColor rgb="FFCCCCCC"/>
      </patternFill>
    </fill>
  </fills>
  <borders count="3">
    <border>
      <left/>
      <right/>
      <top/>
      <bottom/>
      <diagonal/>
    </border>
    <border>
      <left style="thin">
        <color rgb="FF000000"/>
      </left>
      <right style="thin">
        <color rgb="FF000000"/>
      </right>
      <top style="thin">
        <color rgb="FF000000"/>
      </top>
      <bottom style="thin">
        <color rgb="FF000000"/>
      </bottom>
    </border>
    <border>
      <bottom style="medium">
        <color rgb="FF000000"/>
      </bottom>
    </border>
  </borders>
  <cellStyleXfs count="1">
    <xf numFmtId="0" fontId="0" fillId="0" borderId="0"/>
  </cellStyleXfs>
  <cellXfs count="654">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1" xfId="0" applyFont="1" applyBorder="1" applyAlignment="1">
      <alignment horizontal="left" vertical="top" wrapText="1"/>
    </xf>
    <xf numFmtId="0" fontId="12" fillId="0" borderId="1" xfId="0" applyFont="1" applyBorder="1" applyAlignment="1">
      <alignment horizontal="right" vertical="top" wrapText="1"/>
    </xf>
    <xf numFmtId="0" fontId="0" fillId="0" borderId="0" xfId="0" applyFont="1" applyAlignment="1">
      <alignment horizontal="left" vertical="center"/>
    </xf>
    <xf numFmtId="166" fontId="0" fillId="0" borderId="0" xfId="0" applyFont="1" applyNumberFormat="1" applyAlignment="1">
      <alignment horizontal="right" vertical="center"/>
    </xf>
    <xf numFmtId="167" fontId="0" fillId="0" borderId="0" xfId="0" applyFont="1" applyNumberFormat="1" applyAlignment="1">
      <alignment horizontal="right" vertical="center"/>
    </xf>
    <xf numFmtId="168" fontId="0" fillId="0" borderId="0" xfId="0" applyFont="1" applyNumberFormat="1" applyAlignment="1">
      <alignment horizontal="right" vertical="center"/>
    </xf>
    <xf numFmtId="169" fontId="0" fillId="0" borderId="0" xfId="0" applyFont="1" applyNumberFormat="1" applyAlignment="1">
      <alignment horizontal="right" vertical="center"/>
    </xf>
    <xf numFmtId="170" fontId="0" fillId="0" borderId="0" xfId="0" applyFont="1" applyNumberFormat="1" applyAlignment="1">
      <alignment horizontal="right" vertical="center"/>
    </xf>
    <xf numFmtId="171" fontId="0" fillId="0" borderId="0" xfId="0" applyFont="1" applyNumberFormat="1" applyAlignment="1">
      <alignment horizontal="right" vertical="center"/>
    </xf>
    <xf numFmtId="172" fontId="0" fillId="0" borderId="0" xfId="0" applyFont="1" applyNumberFormat="1" applyAlignment="1">
      <alignment horizontal="right" vertical="center"/>
    </xf>
    <xf numFmtId="173" fontId="0" fillId="0" borderId="0" xfId="0" applyFont="1" applyNumberFormat="1" applyAlignment="1">
      <alignment horizontal="right" vertical="center"/>
    </xf>
    <xf numFmtId="174" fontId="0" fillId="0" borderId="0" xfId="0" applyFont="1" applyNumberFormat="1" applyAlignment="1">
      <alignment horizontal="right" vertical="center"/>
    </xf>
    <xf numFmtId="175" fontId="0" fillId="0" borderId="0" xfId="0" applyFont="1" applyNumberFormat="1" applyAlignment="1">
      <alignment horizontal="right" vertical="center"/>
    </xf>
    <xf numFmtId="176" fontId="0" fillId="0" borderId="0" xfId="0" applyFont="1" applyNumberFormat="1" applyAlignment="1">
      <alignment horizontal="right" vertical="center"/>
    </xf>
    <xf numFmtId="177" fontId="0" fillId="0" borderId="0" xfId="0" applyFont="1" applyNumberFormat="1" applyAlignment="1">
      <alignment horizontal="right" vertical="center"/>
    </xf>
    <xf numFmtId="0" fontId="0" fillId="0" borderId="2" xfId="0" applyFont="1" applyBorder="1" applyAlignment="1">
      <alignment horizontal="left" vertical="center"/>
    </xf>
    <xf numFmtId="166" fontId="0" fillId="0" borderId="2" xfId="0" applyFont="1" applyNumberFormat="1" applyBorder="1" applyAlignment="1">
      <alignment horizontal="right" vertical="center"/>
    </xf>
    <xf numFmtId="167" fontId="0" fillId="0" borderId="2" xfId="0" applyFont="1" applyNumberFormat="1" applyBorder="1" applyAlignment="1">
      <alignment horizontal="right" vertical="center"/>
    </xf>
    <xf numFmtId="168" fontId="0" fillId="0" borderId="2" xfId="0" applyFont="1" applyNumberFormat="1" applyBorder="1" applyAlignment="1">
      <alignment horizontal="right" vertical="center"/>
    </xf>
    <xf numFmtId="169" fontId="0" fillId="0" borderId="2" xfId="0" applyFont="1" applyNumberFormat="1" applyBorder="1" applyAlignment="1">
      <alignment horizontal="right" vertical="center"/>
    </xf>
    <xf numFmtId="170" fontId="0" fillId="0" borderId="2" xfId="0" applyFont="1" applyNumberFormat="1" applyBorder="1" applyAlignment="1">
      <alignment horizontal="right" vertical="center"/>
    </xf>
    <xf numFmtId="171" fontId="0" fillId="0" borderId="2" xfId="0" applyFont="1" applyNumberFormat="1" applyBorder="1" applyAlignment="1">
      <alignment horizontal="right" vertical="center"/>
    </xf>
    <xf numFmtId="172" fontId="0" fillId="0" borderId="2" xfId="0" applyFont="1" applyNumberFormat="1" applyBorder="1" applyAlignment="1">
      <alignment horizontal="right" vertical="center"/>
    </xf>
    <xf numFmtId="173" fontId="0" fillId="0" borderId="2" xfId="0" applyFont="1" applyNumberFormat="1" applyBorder="1" applyAlignment="1">
      <alignment horizontal="right" vertical="center"/>
    </xf>
    <xf numFmtId="174" fontId="0" fillId="0" borderId="2" xfId="0" applyFont="1" applyNumberFormat="1" applyBorder="1" applyAlignment="1">
      <alignment horizontal="right" vertical="center"/>
    </xf>
    <xf numFmtId="175" fontId="0" fillId="0" borderId="2" xfId="0" applyFont="1" applyNumberFormat="1" applyBorder="1" applyAlignment="1">
      <alignment horizontal="right" vertical="center"/>
    </xf>
    <xf numFmtId="176" fontId="0" fillId="0" borderId="2" xfId="0" applyFont="1" applyNumberFormat="1" applyBorder="1" applyAlignment="1">
      <alignment horizontal="right" vertical="center"/>
    </xf>
    <xf numFmtId="177" fontId="0" fillId="0" borderId="2" xfId="0" applyFont="1" applyNumberFormat="1" applyBorder="1" applyAlignment="1">
      <alignment horizontal="right" vertical="center"/>
    </xf>
    <xf numFmtId="0" fontId="0" fillId="0" borderId="0" xfId="0" applyFont="1" applyAlignment="1">
      <alignment horizontal="left" vertical="center" indent="0" wrapText="1"/>
    </xf>
    <xf numFmtId="178" fontId="0" fillId="0" borderId="0" xfId="0" applyFont="1" applyNumberFormat="1" applyAlignment="1">
      <alignment horizontal="right" vertical="center"/>
    </xf>
    <xf numFmtId="179" fontId="0" fillId="0" borderId="0" xfId="0" applyFont="1" applyNumberFormat="1" applyAlignment="1">
      <alignment horizontal="right" vertical="center"/>
    </xf>
    <xf numFmtId="180" fontId="0" fillId="0" borderId="0" xfId="0" applyFont="1" applyNumberFormat="1" applyAlignment="1">
      <alignment horizontal="right" vertical="center"/>
    </xf>
    <xf numFmtId="181" fontId="0" fillId="0" borderId="0" xfId="0" applyFont="1" applyNumberFormat="1" applyAlignment="1">
      <alignment horizontal="right" vertical="center"/>
    </xf>
    <xf numFmtId="182" fontId="0" fillId="0" borderId="0" xfId="0" applyFont="1" applyNumberFormat="1" applyAlignment="1">
      <alignment horizontal="right" vertical="center"/>
    </xf>
    <xf numFmtId="183" fontId="0" fillId="0" borderId="0" xfId="0" applyFont="1" applyNumberFormat="1" applyAlignment="1">
      <alignment horizontal="right" vertical="center"/>
    </xf>
    <xf numFmtId="184" fontId="0" fillId="0" borderId="0" xfId="0" applyFont="1" applyNumberFormat="1" applyAlignment="1">
      <alignment horizontal="right" vertical="center"/>
    </xf>
    <xf numFmtId="185" fontId="0" fillId="0" borderId="0" xfId="0" applyFont="1" applyNumberFormat="1" applyAlignment="1">
      <alignment horizontal="right" vertical="center"/>
    </xf>
    <xf numFmtId="186" fontId="0" fillId="0" borderId="0" xfId="0" applyFont="1" applyNumberFormat="1" applyAlignment="1">
      <alignment horizontal="right" vertical="center"/>
    </xf>
    <xf numFmtId="187" fontId="0" fillId="0" borderId="0" xfId="0" applyFont="1" applyNumberFormat="1" applyAlignment="1">
      <alignment horizontal="right" vertical="center"/>
    </xf>
    <xf numFmtId="188" fontId="0" fillId="0" borderId="0" xfId="0" applyFont="1" applyNumberFormat="1" applyAlignment="1">
      <alignment horizontal="right" vertical="center"/>
    </xf>
    <xf numFmtId="178" fontId="0" fillId="0" borderId="2" xfId="0" applyFont="1" applyNumberFormat="1" applyBorder="1" applyAlignment="1">
      <alignment horizontal="right" vertical="center"/>
    </xf>
    <xf numFmtId="179" fontId="0" fillId="0" borderId="2" xfId="0" applyFont="1" applyNumberFormat="1" applyBorder="1" applyAlignment="1">
      <alignment horizontal="right" vertical="center"/>
    </xf>
    <xf numFmtId="180" fontId="0" fillId="0" borderId="2" xfId="0" applyFont="1" applyNumberFormat="1" applyBorder="1" applyAlignment="1">
      <alignment horizontal="right" vertical="center"/>
    </xf>
    <xf numFmtId="181" fontId="0" fillId="0" borderId="2" xfId="0" applyFont="1" applyNumberFormat="1" applyBorder="1" applyAlignment="1">
      <alignment horizontal="right" vertical="center"/>
    </xf>
    <xf numFmtId="182" fontId="0" fillId="0" borderId="2" xfId="0" applyFont="1" applyNumberFormat="1" applyBorder="1" applyAlignment="1">
      <alignment horizontal="right" vertical="center"/>
    </xf>
    <xf numFmtId="183" fontId="0" fillId="0" borderId="2" xfId="0" applyFont="1" applyNumberFormat="1" applyBorder="1" applyAlignment="1">
      <alignment horizontal="right" vertical="center"/>
    </xf>
    <xf numFmtId="184" fontId="0" fillId="0" borderId="2" xfId="0" applyFont="1" applyNumberFormat="1" applyBorder="1" applyAlignment="1">
      <alignment horizontal="right" vertical="center"/>
    </xf>
    <xf numFmtId="185" fontId="0" fillId="0" borderId="2" xfId="0" applyFont="1" applyNumberFormat="1" applyBorder="1" applyAlignment="1">
      <alignment horizontal="right" vertical="center"/>
    </xf>
    <xf numFmtId="186" fontId="0" fillId="0" borderId="2" xfId="0" applyFont="1" applyNumberFormat="1" applyBorder="1" applyAlignment="1">
      <alignment horizontal="right" vertical="center"/>
    </xf>
    <xf numFmtId="187" fontId="0" fillId="0" borderId="2" xfId="0" applyFont="1" applyNumberFormat="1" applyBorder="1" applyAlignment="1">
      <alignment horizontal="right" vertical="center"/>
    </xf>
    <xf numFmtId="188" fontId="0" fillId="0" borderId="2" xfId="0" applyFont="1" applyNumberFormat="1" applyBorder="1" applyAlignment="1">
      <alignment horizontal="right" vertical="center"/>
    </xf>
    <xf numFmtId="189" fontId="0" fillId="0" borderId="0" xfId="0" applyFont="1" applyNumberFormat="1" applyAlignment="1">
      <alignment horizontal="right" vertical="center"/>
    </xf>
    <xf numFmtId="190" fontId="0" fillId="0" borderId="0" xfId="0" applyFont="1" applyNumberFormat="1" applyAlignment="1">
      <alignment horizontal="right" vertical="center"/>
    </xf>
    <xf numFmtId="191" fontId="0" fillId="0" borderId="0" xfId="0" applyFont="1" applyNumberFormat="1" applyAlignment="1">
      <alignment horizontal="right" vertical="center"/>
    </xf>
    <xf numFmtId="192" fontId="0" fillId="0" borderId="0" xfId="0" applyFont="1" applyNumberFormat="1" applyAlignment="1">
      <alignment horizontal="right" vertical="center"/>
    </xf>
    <xf numFmtId="193" fontId="0" fillId="0" borderId="0" xfId="0" applyFont="1" applyNumberFormat="1" applyAlignment="1">
      <alignment horizontal="right" vertical="center"/>
    </xf>
    <xf numFmtId="0" fontId="12" fillId="0" borderId="0" xfId="0" applyFont="1" applyAlignment="1">
      <alignment horizontal="left" vertical="center"/>
    </xf>
    <xf numFmtId="189" fontId="12" fillId="0" borderId="0" xfId="0" applyFont="1" applyNumberFormat="1" applyAlignment="1">
      <alignment horizontal="right" vertical="center"/>
    </xf>
    <xf numFmtId="190" fontId="12" fillId="0" borderId="0" xfId="0" applyFont="1" applyNumberFormat="1" applyAlignment="1">
      <alignment horizontal="right" vertical="center"/>
    </xf>
    <xf numFmtId="191" fontId="12" fillId="0" borderId="0" xfId="0" applyFont="1" applyNumberFormat="1" applyAlignment="1">
      <alignment horizontal="right" vertical="center"/>
    </xf>
    <xf numFmtId="192" fontId="12" fillId="0" borderId="0" xfId="0" applyFont="1" applyNumberFormat="1" applyAlignment="1">
      <alignment horizontal="right" vertical="center"/>
    </xf>
    <xf numFmtId="193" fontId="12" fillId="0" borderId="0" xfId="0" applyFont="1" applyNumberFormat="1" applyAlignment="1">
      <alignment horizontal="right" vertical="center"/>
    </xf>
    <xf numFmtId="0" fontId="0" fillId="3" borderId="0" xfId="0" applyFont="1" applyFill="1" applyAlignment="1">
      <alignment horizontal="center" wrapText="1"/>
    </xf>
    <xf numFmtId="194" fontId="0" fillId="0" borderId="0" xfId="0" applyFont="1" applyNumberFormat="1" applyAlignment="1">
      <alignment horizontal="right" vertical="center"/>
    </xf>
    <xf numFmtId="195" fontId="0" fillId="0" borderId="0" xfId="0" applyFont="1" applyNumberFormat="1" applyAlignment="1">
      <alignment horizontal="right" vertical="center"/>
    </xf>
    <xf numFmtId="196" fontId="0" fillId="0" borderId="0" xfId="0" applyFont="1" applyNumberFormat="1" applyAlignment="1">
      <alignment horizontal="right" vertical="center"/>
    </xf>
    <xf numFmtId="197" fontId="0" fillId="0" borderId="0" xfId="0" applyFont="1" applyNumberFormat="1" applyAlignment="1">
      <alignment horizontal="right" vertical="center"/>
    </xf>
    <xf numFmtId="198" fontId="0" fillId="0" borderId="0" xfId="0" applyFont="1" applyNumberFormat="1" applyAlignment="1">
      <alignment horizontal="right" vertical="center"/>
    </xf>
    <xf numFmtId="194" fontId="12" fillId="0" borderId="0" xfId="0" applyFont="1" applyNumberFormat="1" applyAlignment="1">
      <alignment horizontal="right" vertical="center"/>
    </xf>
    <xf numFmtId="195" fontId="12" fillId="0" borderId="0" xfId="0" applyFont="1" applyNumberFormat="1" applyAlignment="1">
      <alignment horizontal="right" vertical="center"/>
    </xf>
    <xf numFmtId="196" fontId="12" fillId="0" borderId="0" xfId="0" applyFont="1" applyNumberFormat="1" applyAlignment="1">
      <alignment horizontal="right" vertical="center"/>
    </xf>
    <xf numFmtId="197" fontId="12" fillId="0" borderId="0" xfId="0" applyFont="1" applyNumberFormat="1" applyAlignment="1">
      <alignment horizontal="right" vertical="center"/>
    </xf>
    <xf numFmtId="198" fontId="12" fillId="0" borderId="0" xfId="0" applyFont="1" applyNumberFormat="1" applyAlignment="1">
      <alignment horizontal="right" vertical="center"/>
    </xf>
    <xf numFmtId="194" fontId="0" fillId="0" borderId="2" xfId="0" applyFont="1" applyNumberFormat="1" applyBorder="1" applyAlignment="1">
      <alignment horizontal="right" vertical="center"/>
    </xf>
    <xf numFmtId="195" fontId="0" fillId="0" borderId="2" xfId="0" applyFont="1" applyNumberFormat="1" applyBorder="1" applyAlignment="1">
      <alignment horizontal="right" vertical="center"/>
    </xf>
    <xf numFmtId="196" fontId="0" fillId="0" borderId="2" xfId="0" applyFont="1" applyNumberFormat="1" applyBorder="1" applyAlignment="1">
      <alignment horizontal="right" vertical="center"/>
    </xf>
    <xf numFmtId="197" fontId="0" fillId="0" borderId="2" xfId="0" applyFont="1" applyNumberFormat="1" applyBorder="1" applyAlignment="1">
      <alignment horizontal="right" vertical="center"/>
    </xf>
    <xf numFmtId="198" fontId="0" fillId="0" borderId="2" xfId="0" applyFont="1" applyNumberFormat="1" applyBorder="1" applyAlignment="1">
      <alignment horizontal="right" vertical="center"/>
    </xf>
    <xf numFmtId="199" fontId="0" fillId="0" borderId="0" xfId="0" applyFont="1" applyNumberFormat="1" applyAlignment="1">
      <alignment horizontal="right" vertical="center"/>
    </xf>
    <xf numFmtId="200" fontId="0" fillId="0" borderId="0" xfId="0" applyFont="1" applyNumberFormat="1" applyAlignment="1">
      <alignment horizontal="right" vertical="center"/>
    </xf>
    <xf numFmtId="201" fontId="0" fillId="0" borderId="0" xfId="0" applyFont="1" applyNumberFormat="1" applyAlignment="1">
      <alignment horizontal="right" vertical="center"/>
    </xf>
    <xf numFmtId="202" fontId="0" fillId="0" borderId="0" xfId="0" applyFont="1" applyNumberFormat="1" applyAlignment="1">
      <alignment horizontal="right" vertical="center"/>
    </xf>
    <xf numFmtId="199" fontId="12" fillId="0" borderId="0" xfId="0" applyFont="1" applyNumberFormat="1" applyAlignment="1">
      <alignment horizontal="right" vertical="center"/>
    </xf>
    <xf numFmtId="200" fontId="12" fillId="0" borderId="0" xfId="0" applyFont="1" applyNumberFormat="1" applyAlignment="1">
      <alignment horizontal="right" vertical="center"/>
    </xf>
    <xf numFmtId="201" fontId="12" fillId="0" borderId="0" xfId="0" applyFont="1" applyNumberFormat="1" applyAlignment="1">
      <alignment horizontal="right" vertical="center"/>
    </xf>
    <xf numFmtId="202" fontId="12" fillId="0" borderId="0" xfId="0" applyFont="1" applyNumberFormat="1" applyAlignment="1">
      <alignment horizontal="right" vertical="center"/>
    </xf>
    <xf numFmtId="199" fontId="0" fillId="0" borderId="2" xfId="0" applyFont="1" applyNumberFormat="1" applyBorder="1" applyAlignment="1">
      <alignment horizontal="right" vertical="center"/>
    </xf>
    <xf numFmtId="200" fontId="0" fillId="0" borderId="2" xfId="0" applyFont="1" applyNumberFormat="1" applyBorder="1" applyAlignment="1">
      <alignment horizontal="right" vertical="center"/>
    </xf>
    <xf numFmtId="201" fontId="0" fillId="0" borderId="2" xfId="0" applyFont="1" applyNumberFormat="1" applyBorder="1" applyAlignment="1">
      <alignment horizontal="right" vertical="center"/>
    </xf>
    <xf numFmtId="202" fontId="0" fillId="0" borderId="2" xfId="0" applyFont="1" applyNumberFormat="1" applyBorder="1" applyAlignment="1">
      <alignment horizontal="right" vertical="center"/>
    </xf>
    <xf numFmtId="203" fontId="0" fillId="0" borderId="0" xfId="0" applyFont="1" applyNumberFormat="1" applyAlignment="1">
      <alignment horizontal="right" vertical="center"/>
    </xf>
    <xf numFmtId="204" fontId="0" fillId="0" borderId="0" xfId="0" applyFont="1" applyNumberFormat="1" applyAlignment="1">
      <alignment horizontal="right" vertical="center"/>
    </xf>
    <xf numFmtId="205" fontId="0" fillId="0" borderId="0" xfId="0" applyFont="1" applyNumberFormat="1" applyAlignment="1">
      <alignment horizontal="right" vertical="center"/>
    </xf>
    <xf numFmtId="206" fontId="0" fillId="0" borderId="0" xfId="0" applyFont="1" applyNumberFormat="1" applyAlignment="1">
      <alignment horizontal="right" vertical="center"/>
    </xf>
    <xf numFmtId="207" fontId="0" fillId="0" borderId="0" xfId="0" applyFont="1" applyNumberFormat="1" applyAlignment="1">
      <alignment horizontal="right" vertical="center"/>
    </xf>
    <xf numFmtId="208" fontId="0" fillId="0" borderId="0" xfId="0" applyFont="1" applyNumberFormat="1" applyAlignment="1">
      <alignment horizontal="right" vertical="center"/>
    </xf>
    <xf numFmtId="209" fontId="0" fillId="0" borderId="0" xfId="0" applyFont="1" applyNumberFormat="1" applyAlignment="1">
      <alignment horizontal="right" vertical="center"/>
    </xf>
    <xf numFmtId="210" fontId="0" fillId="0" borderId="0" xfId="0" applyFont="1" applyNumberFormat="1" applyAlignment="1">
      <alignment horizontal="right" vertical="center"/>
    </xf>
    <xf numFmtId="211" fontId="0" fillId="0" borderId="0" xfId="0" applyFont="1" applyNumberFormat="1" applyAlignment="1">
      <alignment horizontal="right" vertical="center"/>
    </xf>
    <xf numFmtId="212" fontId="0" fillId="0" borderId="0" xfId="0" applyFont="1" applyNumberFormat="1" applyAlignment="1">
      <alignment horizontal="right" vertical="center"/>
    </xf>
    <xf numFmtId="213" fontId="0" fillId="0" borderId="0" xfId="0" applyFont="1" applyNumberFormat="1" applyAlignment="1">
      <alignment horizontal="right" vertical="center"/>
    </xf>
    <xf numFmtId="203" fontId="12" fillId="0" borderId="0" xfId="0" applyFont="1" applyNumberFormat="1" applyAlignment="1">
      <alignment horizontal="right" vertical="center"/>
    </xf>
    <xf numFmtId="204" fontId="12" fillId="0" borderId="0" xfId="0" applyFont="1" applyNumberFormat="1" applyAlignment="1">
      <alignment horizontal="right" vertical="center"/>
    </xf>
    <xf numFmtId="205" fontId="12" fillId="0" borderId="0" xfId="0" applyFont="1" applyNumberFormat="1" applyAlignment="1">
      <alignment horizontal="right" vertical="center"/>
    </xf>
    <xf numFmtId="206" fontId="12" fillId="0" borderId="0" xfId="0" applyFont="1" applyNumberFormat="1" applyAlignment="1">
      <alignment horizontal="right" vertical="center"/>
    </xf>
    <xf numFmtId="207" fontId="12" fillId="0" borderId="0" xfId="0" applyFont="1" applyNumberFormat="1" applyAlignment="1">
      <alignment horizontal="right" vertical="center"/>
    </xf>
    <xf numFmtId="208" fontId="12" fillId="0" borderId="0" xfId="0" applyFont="1" applyNumberFormat="1" applyAlignment="1">
      <alignment horizontal="right" vertical="center"/>
    </xf>
    <xf numFmtId="209" fontId="12" fillId="0" borderId="0" xfId="0" applyFont="1" applyNumberFormat="1" applyAlignment="1">
      <alignment horizontal="right" vertical="center"/>
    </xf>
    <xf numFmtId="210" fontId="12" fillId="0" borderId="0" xfId="0" applyFont="1" applyNumberFormat="1" applyAlignment="1">
      <alignment horizontal="right" vertical="center"/>
    </xf>
    <xf numFmtId="211" fontId="12" fillId="0" borderId="0" xfId="0" applyFont="1" applyNumberFormat="1" applyAlignment="1">
      <alignment horizontal="right" vertical="center"/>
    </xf>
    <xf numFmtId="212" fontId="12" fillId="0" borderId="0" xfId="0" applyFont="1" applyNumberFormat="1" applyAlignment="1">
      <alignment horizontal="right" vertical="center"/>
    </xf>
    <xf numFmtId="213" fontId="12" fillId="0" borderId="0" xfId="0" applyFont="1" applyNumberFormat="1" applyAlignment="1">
      <alignment horizontal="right" vertical="center"/>
    </xf>
    <xf numFmtId="203" fontId="0" fillId="0" borderId="2" xfId="0" applyFont="1" applyNumberFormat="1" applyBorder="1" applyAlignment="1">
      <alignment horizontal="right" vertical="center"/>
    </xf>
    <xf numFmtId="204" fontId="0" fillId="0" borderId="2" xfId="0" applyFont="1" applyNumberFormat="1" applyBorder="1" applyAlignment="1">
      <alignment horizontal="right" vertical="center"/>
    </xf>
    <xf numFmtId="205" fontId="0" fillId="0" borderId="2" xfId="0" applyFont="1" applyNumberFormat="1" applyBorder="1" applyAlignment="1">
      <alignment horizontal="right" vertical="center"/>
    </xf>
    <xf numFmtId="206" fontId="0" fillId="0" borderId="2" xfId="0" applyFont="1" applyNumberFormat="1" applyBorder="1" applyAlignment="1">
      <alignment horizontal="right" vertical="center"/>
    </xf>
    <xf numFmtId="207" fontId="0" fillId="0" borderId="2" xfId="0" applyFont="1" applyNumberFormat="1" applyBorder="1" applyAlignment="1">
      <alignment horizontal="right" vertical="center"/>
    </xf>
    <xf numFmtId="208" fontId="0" fillId="0" borderId="2" xfId="0" applyFont="1" applyNumberFormat="1" applyBorder="1" applyAlignment="1">
      <alignment horizontal="right" vertical="center"/>
    </xf>
    <xf numFmtId="209" fontId="0" fillId="0" borderId="2" xfId="0" applyFont="1" applyNumberFormat="1" applyBorder="1" applyAlignment="1">
      <alignment horizontal="right" vertical="center"/>
    </xf>
    <xf numFmtId="210" fontId="0" fillId="0" borderId="2" xfId="0" applyFont="1" applyNumberFormat="1" applyBorder="1" applyAlignment="1">
      <alignment horizontal="right" vertical="center"/>
    </xf>
    <xf numFmtId="211" fontId="0" fillId="0" borderId="2" xfId="0" applyFont="1" applyNumberFormat="1" applyBorder="1" applyAlignment="1">
      <alignment horizontal="right" vertical="center"/>
    </xf>
    <xf numFmtId="212" fontId="0" fillId="0" borderId="2" xfId="0" applyFont="1" applyNumberFormat="1" applyBorder="1" applyAlignment="1">
      <alignment horizontal="right" vertical="center"/>
    </xf>
    <xf numFmtId="213" fontId="0" fillId="0" borderId="2" xfId="0" applyFont="1" applyNumberFormat="1" applyBorder="1" applyAlignment="1">
      <alignment horizontal="right" vertical="center"/>
    </xf>
    <xf numFmtId="0" fontId="0" fillId="4" borderId="0" xfId="0" applyFont="1" applyFill="1"/>
    <xf numFmtId="214" fontId="0" fillId="0" borderId="0" xfId="0" applyFont="1" applyNumberFormat="1"/>
    <xf numFmtId="0" fontId="0" fillId="0" borderId="0" xfId="0" applyFont="1" applyAlignment="1">
      <alignment horizontal="right"/>
    </xf>
    <xf numFmtId="0" fontId="12" fillId="0" borderId="1" xfId="0" applyFont="1" applyBorder="1" applyAlignment="1">
      <alignment horizontal="center" vertical="top" wrapText="1"/>
    </xf>
    <xf numFmtId="215" fontId="0" fillId="0" borderId="0" xfId="0" applyFont="1" applyNumberFormat="1" applyAlignment="1">
      <alignment horizontal="right" vertical="center"/>
    </xf>
    <xf numFmtId="216" fontId="0" fillId="0" borderId="0" xfId="0" applyFont="1" applyNumberFormat="1" applyAlignment="1">
      <alignment horizontal="right" vertical="center"/>
    </xf>
    <xf numFmtId="217" fontId="0" fillId="0" borderId="0" xfId="0" applyFont="1" applyNumberFormat="1" applyAlignment="1">
      <alignment horizontal="right" vertical="center"/>
    </xf>
    <xf numFmtId="218" fontId="0" fillId="0" borderId="0" xfId="0" applyFont="1" applyNumberFormat="1" applyAlignment="1">
      <alignment horizontal="right" vertical="center"/>
    </xf>
    <xf numFmtId="219" fontId="0" fillId="0" borderId="0" xfId="0" applyFont="1" applyNumberFormat="1" applyAlignment="1">
      <alignment horizontal="right" vertical="center"/>
    </xf>
    <xf numFmtId="220" fontId="0" fillId="0" borderId="0" xfId="0" applyFont="1" applyNumberFormat="1" applyAlignment="1">
      <alignment horizontal="right" vertical="center"/>
    </xf>
    <xf numFmtId="215" fontId="0" fillId="0" borderId="2" xfId="0" applyFont="1" applyNumberFormat="1" applyBorder="1" applyAlignment="1">
      <alignment horizontal="right" vertical="center"/>
    </xf>
    <xf numFmtId="216" fontId="0" fillId="0" borderId="2" xfId="0" applyFont="1" applyNumberFormat="1" applyBorder="1" applyAlignment="1">
      <alignment horizontal="right" vertical="center"/>
    </xf>
    <xf numFmtId="217" fontId="0" fillId="0" borderId="2" xfId="0" applyFont="1" applyNumberFormat="1" applyBorder="1" applyAlignment="1">
      <alignment horizontal="right" vertical="center"/>
    </xf>
    <xf numFmtId="218" fontId="0" fillId="0" borderId="2" xfId="0" applyFont="1" applyNumberFormat="1" applyBorder="1" applyAlignment="1">
      <alignment horizontal="right" vertical="center"/>
    </xf>
    <xf numFmtId="219" fontId="0" fillId="0" borderId="2" xfId="0" applyFont="1" applyNumberFormat="1" applyBorder="1" applyAlignment="1">
      <alignment horizontal="right" vertical="center"/>
    </xf>
    <xf numFmtId="220" fontId="0" fillId="0" borderId="2" xfId="0" applyFont="1" applyNumberFormat="1" applyBorder="1" applyAlignment="1">
      <alignment horizontal="right" vertical="center"/>
    </xf>
    <xf numFmtId="221" fontId="0" fillId="0" borderId="0" xfId="0" applyFont="1" applyNumberFormat="1" applyAlignment="1">
      <alignment horizontal="right" vertical="center"/>
    </xf>
    <xf numFmtId="222" fontId="0" fillId="0" borderId="0" xfId="0" applyFont="1" applyNumberFormat="1" applyAlignment="1">
      <alignment horizontal="right" vertical="center"/>
    </xf>
    <xf numFmtId="223" fontId="0" fillId="0" borderId="0" xfId="0" applyFont="1" applyNumberFormat="1" applyAlignment="1">
      <alignment horizontal="right" vertical="center"/>
    </xf>
    <xf numFmtId="224" fontId="0" fillId="0" borderId="0" xfId="0" applyFont="1" applyNumberFormat="1" applyAlignment="1">
      <alignment horizontal="right" vertical="center"/>
    </xf>
    <xf numFmtId="225" fontId="0" fillId="0" borderId="0" xfId="0" applyFont="1" applyNumberFormat="1" applyAlignment="1">
      <alignment horizontal="right" vertical="center"/>
    </xf>
    <xf numFmtId="226" fontId="0" fillId="0" borderId="0" xfId="0" applyFont="1" applyNumberFormat="1" applyAlignment="1">
      <alignment horizontal="right" vertical="center"/>
    </xf>
    <xf numFmtId="227" fontId="0" fillId="0" borderId="0" xfId="0" applyFont="1" applyNumberFormat="1" applyAlignment="1">
      <alignment horizontal="right" vertical="center"/>
    </xf>
    <xf numFmtId="228" fontId="0" fillId="0" borderId="0" xfId="0" applyFont="1" applyNumberFormat="1" applyAlignment="1">
      <alignment horizontal="right" vertical="center"/>
    </xf>
    <xf numFmtId="229" fontId="0" fillId="0" borderId="0" xfId="0" applyFont="1" applyNumberFormat="1" applyAlignment="1">
      <alignment horizontal="right" vertical="center"/>
    </xf>
    <xf numFmtId="230" fontId="0" fillId="0" borderId="0" xfId="0" applyFont="1" applyNumberFormat="1" applyAlignment="1">
      <alignment horizontal="right" vertical="center"/>
    </xf>
    <xf numFmtId="231" fontId="0" fillId="0" borderId="0" xfId="0" applyFont="1" applyNumberFormat="1" applyAlignment="1">
      <alignment horizontal="right" vertical="center"/>
    </xf>
    <xf numFmtId="221" fontId="12" fillId="0" borderId="0" xfId="0" applyFont="1" applyNumberFormat="1" applyAlignment="1">
      <alignment horizontal="right" vertical="center"/>
    </xf>
    <xf numFmtId="222" fontId="12" fillId="0" borderId="0" xfId="0" applyFont="1" applyNumberFormat="1" applyAlignment="1">
      <alignment horizontal="right" vertical="center"/>
    </xf>
    <xf numFmtId="223" fontId="12" fillId="0" borderId="0" xfId="0" applyFont="1" applyNumberFormat="1" applyAlignment="1">
      <alignment horizontal="right" vertical="center"/>
    </xf>
    <xf numFmtId="224" fontId="12" fillId="0" borderId="0" xfId="0" applyFont="1" applyNumberFormat="1" applyAlignment="1">
      <alignment horizontal="right" vertical="center"/>
    </xf>
    <xf numFmtId="225" fontId="12" fillId="0" borderId="0" xfId="0" applyFont="1" applyNumberFormat="1" applyAlignment="1">
      <alignment horizontal="right" vertical="center"/>
    </xf>
    <xf numFmtId="226" fontId="12" fillId="0" borderId="0" xfId="0" applyFont="1" applyNumberFormat="1" applyAlignment="1">
      <alignment horizontal="right" vertical="center"/>
    </xf>
    <xf numFmtId="227" fontId="12" fillId="0" borderId="0" xfId="0" applyFont="1" applyNumberFormat="1" applyAlignment="1">
      <alignment horizontal="right" vertical="center"/>
    </xf>
    <xf numFmtId="228" fontId="12" fillId="0" borderId="0" xfId="0" applyFont="1" applyNumberFormat="1" applyAlignment="1">
      <alignment horizontal="right" vertical="center"/>
    </xf>
    <xf numFmtId="229" fontId="12" fillId="0" borderId="0" xfId="0" applyFont="1" applyNumberFormat="1" applyAlignment="1">
      <alignment horizontal="right" vertical="center"/>
    </xf>
    <xf numFmtId="230" fontId="12" fillId="0" borderId="0" xfId="0" applyFont="1" applyNumberFormat="1" applyAlignment="1">
      <alignment horizontal="right" vertical="center"/>
    </xf>
    <xf numFmtId="231" fontId="12" fillId="0" borderId="0" xfId="0" applyFont="1" applyNumberFormat="1" applyAlignment="1">
      <alignment horizontal="right" vertical="center"/>
    </xf>
    <xf numFmtId="221" fontId="0" fillId="0" borderId="2" xfId="0" applyFont="1" applyNumberFormat="1" applyBorder="1" applyAlignment="1">
      <alignment horizontal="right" vertical="center"/>
    </xf>
    <xf numFmtId="222" fontId="0" fillId="0" borderId="2" xfId="0" applyFont="1" applyNumberFormat="1" applyBorder="1" applyAlignment="1">
      <alignment horizontal="right" vertical="center"/>
    </xf>
    <xf numFmtId="223" fontId="0" fillId="0" borderId="2" xfId="0" applyFont="1" applyNumberFormat="1" applyBorder="1" applyAlignment="1">
      <alignment horizontal="right" vertical="center"/>
    </xf>
    <xf numFmtId="224" fontId="0" fillId="0" borderId="2" xfId="0" applyFont="1" applyNumberFormat="1" applyBorder="1" applyAlignment="1">
      <alignment horizontal="right" vertical="center"/>
    </xf>
    <xf numFmtId="225" fontId="0" fillId="0" borderId="2" xfId="0" applyFont="1" applyNumberFormat="1" applyBorder="1" applyAlignment="1">
      <alignment horizontal="right" vertical="center"/>
    </xf>
    <xf numFmtId="226" fontId="0" fillId="0" borderId="2" xfId="0" applyFont="1" applyNumberFormat="1" applyBorder="1" applyAlignment="1">
      <alignment horizontal="right" vertical="center"/>
    </xf>
    <xf numFmtId="227" fontId="0" fillId="0" borderId="2" xfId="0" applyFont="1" applyNumberFormat="1" applyBorder="1" applyAlignment="1">
      <alignment horizontal="right" vertical="center"/>
    </xf>
    <xf numFmtId="228" fontId="0" fillId="0" borderId="2" xfId="0" applyFont="1" applyNumberFormat="1" applyBorder="1" applyAlignment="1">
      <alignment horizontal="right" vertical="center"/>
    </xf>
    <xf numFmtId="229" fontId="0" fillId="0" borderId="2" xfId="0" applyFont="1" applyNumberFormat="1" applyBorder="1" applyAlignment="1">
      <alignment horizontal="right" vertical="center"/>
    </xf>
    <xf numFmtId="230" fontId="0" fillId="0" borderId="2" xfId="0" applyFont="1" applyNumberFormat="1" applyBorder="1" applyAlignment="1">
      <alignment horizontal="right" vertical="center"/>
    </xf>
    <xf numFmtId="231" fontId="0" fillId="0" borderId="2" xfId="0" applyFont="1" applyNumberFormat="1" applyBorder="1" applyAlignment="1">
      <alignment horizontal="right" vertical="center"/>
    </xf>
    <xf numFmtId="232" fontId="0" fillId="0" borderId="0" xfId="0" applyFont="1" applyNumberFormat="1" applyAlignment="1">
      <alignment horizontal="right" vertical="center"/>
    </xf>
    <xf numFmtId="233" fontId="0" fillId="0" borderId="0" xfId="0" applyFont="1" applyNumberFormat="1" applyAlignment="1">
      <alignment horizontal="right" vertical="center"/>
    </xf>
    <xf numFmtId="234" fontId="0" fillId="0" borderId="0" xfId="0" applyFont="1" applyNumberFormat="1" applyAlignment="1">
      <alignment horizontal="right" vertical="center"/>
    </xf>
    <xf numFmtId="235" fontId="0" fillId="0" borderId="0" xfId="0" applyFont="1" applyNumberFormat="1" applyAlignment="1">
      <alignment horizontal="right" vertical="center"/>
    </xf>
    <xf numFmtId="236" fontId="0" fillId="0" borderId="0" xfId="0" applyFont="1" applyNumberFormat="1" applyAlignment="1">
      <alignment horizontal="right" vertical="center"/>
    </xf>
    <xf numFmtId="232" fontId="0" fillId="0" borderId="2" xfId="0" applyFont="1" applyNumberFormat="1" applyBorder="1" applyAlignment="1">
      <alignment horizontal="right" vertical="center"/>
    </xf>
    <xf numFmtId="233" fontId="0" fillId="0" borderId="2" xfId="0" applyFont="1" applyNumberFormat="1" applyBorder="1" applyAlignment="1">
      <alignment horizontal="right" vertical="center"/>
    </xf>
    <xf numFmtId="234" fontId="0" fillId="0" borderId="2" xfId="0" applyFont="1" applyNumberFormat="1" applyBorder="1" applyAlignment="1">
      <alignment horizontal="right" vertical="center"/>
    </xf>
    <xf numFmtId="235" fontId="0" fillId="0" borderId="2" xfId="0" applyFont="1" applyNumberFormat="1" applyBorder="1" applyAlignment="1">
      <alignment horizontal="right" vertical="center"/>
    </xf>
    <xf numFmtId="236" fontId="0" fillId="0" borderId="2" xfId="0" applyFont="1" applyNumberFormat="1" applyBorder="1" applyAlignment="1">
      <alignment horizontal="right" vertical="center"/>
    </xf>
    <xf numFmtId="237" fontId="0" fillId="0" borderId="0" xfId="0" applyFont="1" applyNumberFormat="1" applyAlignment="1">
      <alignment horizontal="right" vertical="center"/>
    </xf>
    <xf numFmtId="238" fontId="0" fillId="0" borderId="0" xfId="0" applyFont="1" applyNumberFormat="1" applyAlignment="1">
      <alignment horizontal="right" vertical="center"/>
    </xf>
    <xf numFmtId="239" fontId="0" fillId="0" borderId="0" xfId="0" applyFont="1" applyNumberFormat="1" applyAlignment="1">
      <alignment horizontal="right" vertical="center"/>
    </xf>
    <xf numFmtId="240" fontId="0" fillId="0" borderId="0" xfId="0" applyFont="1" applyNumberFormat="1" applyAlignment="1">
      <alignment horizontal="right" vertical="center"/>
    </xf>
    <xf numFmtId="241" fontId="0" fillId="0" borderId="0" xfId="0" applyFont="1" applyNumberFormat="1" applyAlignment="1">
      <alignment horizontal="right" vertical="center"/>
    </xf>
    <xf numFmtId="242" fontId="0" fillId="0" borderId="0" xfId="0" applyFont="1" applyNumberFormat="1" applyAlignment="1">
      <alignment horizontal="right" vertical="center"/>
    </xf>
    <xf numFmtId="243" fontId="0" fillId="0" borderId="0" xfId="0" applyFont="1" applyNumberFormat="1" applyAlignment="1">
      <alignment horizontal="right" vertical="center"/>
    </xf>
    <xf numFmtId="244" fontId="0" fillId="0" borderId="0" xfId="0" applyFont="1" applyNumberFormat="1" applyAlignment="1">
      <alignment horizontal="right" vertical="center"/>
    </xf>
    <xf numFmtId="245" fontId="0" fillId="0" borderId="0" xfId="0" applyFont="1" applyNumberFormat="1" applyAlignment="1">
      <alignment horizontal="right" vertical="center"/>
    </xf>
    <xf numFmtId="246" fontId="0" fillId="0" borderId="0" xfId="0" applyFont="1" applyNumberFormat="1" applyAlignment="1">
      <alignment horizontal="right" vertical="center"/>
    </xf>
    <xf numFmtId="247" fontId="0" fillId="0" borderId="0" xfId="0" applyFont="1" applyNumberFormat="1" applyAlignment="1">
      <alignment horizontal="right" vertical="center"/>
    </xf>
    <xf numFmtId="237" fontId="12" fillId="0" borderId="0" xfId="0" applyFont="1" applyNumberFormat="1" applyAlignment="1">
      <alignment horizontal="right" vertical="center"/>
    </xf>
    <xf numFmtId="238" fontId="12" fillId="0" borderId="0" xfId="0" applyFont="1" applyNumberFormat="1" applyAlignment="1">
      <alignment horizontal="right" vertical="center"/>
    </xf>
    <xf numFmtId="239" fontId="12" fillId="0" borderId="0" xfId="0" applyFont="1" applyNumberFormat="1" applyAlignment="1">
      <alignment horizontal="right" vertical="center"/>
    </xf>
    <xf numFmtId="240" fontId="12" fillId="0" borderId="0" xfId="0" applyFont="1" applyNumberFormat="1" applyAlignment="1">
      <alignment horizontal="right" vertical="center"/>
    </xf>
    <xf numFmtId="241" fontId="12" fillId="0" borderId="0" xfId="0" applyFont="1" applyNumberFormat="1" applyAlignment="1">
      <alignment horizontal="right" vertical="center"/>
    </xf>
    <xf numFmtId="242" fontId="12" fillId="0" borderId="0" xfId="0" applyFont="1" applyNumberFormat="1" applyAlignment="1">
      <alignment horizontal="right" vertical="center"/>
    </xf>
    <xf numFmtId="243" fontId="12" fillId="0" borderId="0" xfId="0" applyFont="1" applyNumberFormat="1" applyAlignment="1">
      <alignment horizontal="right" vertical="center"/>
    </xf>
    <xf numFmtId="244" fontId="12" fillId="0" borderId="0" xfId="0" applyFont="1" applyNumberFormat="1" applyAlignment="1">
      <alignment horizontal="right" vertical="center"/>
    </xf>
    <xf numFmtId="245" fontId="12" fillId="0" borderId="0" xfId="0" applyFont="1" applyNumberFormat="1" applyAlignment="1">
      <alignment horizontal="right" vertical="center"/>
    </xf>
    <xf numFmtId="246" fontId="12" fillId="0" borderId="0" xfId="0" applyFont="1" applyNumberFormat="1" applyAlignment="1">
      <alignment horizontal="right" vertical="center"/>
    </xf>
    <xf numFmtId="247" fontId="12" fillId="0" borderId="0" xfId="0" applyFont="1" applyNumberFormat="1" applyAlignment="1">
      <alignment horizontal="right" vertical="center"/>
    </xf>
    <xf numFmtId="237" fontId="0" fillId="0" borderId="2" xfId="0" applyFont="1" applyNumberFormat="1" applyBorder="1" applyAlignment="1">
      <alignment horizontal="right" vertical="center"/>
    </xf>
    <xf numFmtId="238" fontId="0" fillId="0" borderId="2" xfId="0" applyFont="1" applyNumberFormat="1" applyBorder="1" applyAlignment="1">
      <alignment horizontal="right" vertical="center"/>
    </xf>
    <xf numFmtId="239" fontId="0" fillId="0" borderId="2" xfId="0" applyFont="1" applyNumberFormat="1" applyBorder="1" applyAlignment="1">
      <alignment horizontal="right" vertical="center"/>
    </xf>
    <xf numFmtId="240" fontId="0" fillId="0" borderId="2" xfId="0" applyFont="1" applyNumberFormat="1" applyBorder="1" applyAlignment="1">
      <alignment horizontal="right" vertical="center"/>
    </xf>
    <xf numFmtId="241" fontId="0" fillId="0" borderId="2" xfId="0" applyFont="1" applyNumberFormat="1" applyBorder="1" applyAlignment="1">
      <alignment horizontal="right" vertical="center"/>
    </xf>
    <xf numFmtId="242" fontId="0" fillId="0" borderId="2" xfId="0" applyFont="1" applyNumberFormat="1" applyBorder="1" applyAlignment="1">
      <alignment horizontal="right" vertical="center"/>
    </xf>
    <xf numFmtId="243" fontId="0" fillId="0" borderId="2" xfId="0" applyFont="1" applyNumberFormat="1" applyBorder="1" applyAlignment="1">
      <alignment horizontal="right" vertical="center"/>
    </xf>
    <xf numFmtId="244" fontId="0" fillId="0" borderId="2" xfId="0" applyFont="1" applyNumberFormat="1" applyBorder="1" applyAlignment="1">
      <alignment horizontal="right" vertical="center"/>
    </xf>
    <xf numFmtId="245" fontId="0" fillId="0" borderId="2" xfId="0" applyFont="1" applyNumberFormat="1" applyBorder="1" applyAlignment="1">
      <alignment horizontal="right" vertical="center"/>
    </xf>
    <xf numFmtId="246" fontId="0" fillId="0" borderId="2" xfId="0" applyFont="1" applyNumberFormat="1" applyBorder="1" applyAlignment="1">
      <alignment horizontal="right" vertical="center"/>
    </xf>
    <xf numFmtId="247" fontId="0" fillId="0" borderId="2" xfId="0" applyFont="1" applyNumberFormat="1" applyBorder="1" applyAlignment="1">
      <alignment horizontal="right" vertical="center"/>
    </xf>
    <xf numFmtId="248" fontId="0" fillId="0" borderId="0" xfId="0" applyFont="1" applyNumberFormat="1" applyAlignment="1">
      <alignment horizontal="right" vertical="center"/>
    </xf>
    <xf numFmtId="249" fontId="0" fillId="0" borderId="0" xfId="0" applyFont="1" applyNumberFormat="1" applyAlignment="1">
      <alignment horizontal="right" vertical="center"/>
    </xf>
    <xf numFmtId="250" fontId="0" fillId="0" borderId="0" xfId="0" applyFont="1" applyNumberFormat="1" applyAlignment="1">
      <alignment horizontal="right" vertical="center"/>
    </xf>
    <xf numFmtId="251" fontId="0" fillId="0" borderId="0" xfId="0" applyFont="1" applyNumberFormat="1" applyAlignment="1">
      <alignment horizontal="right" vertical="center"/>
    </xf>
    <xf numFmtId="252" fontId="0" fillId="0" borderId="0" xfId="0" applyFont="1" applyNumberFormat="1" applyAlignment="1">
      <alignment horizontal="right" vertical="center"/>
    </xf>
    <xf numFmtId="253" fontId="0" fillId="0" borderId="0" xfId="0" applyFont="1" applyNumberFormat="1" applyAlignment="1">
      <alignment horizontal="right" vertical="center"/>
    </xf>
    <xf numFmtId="254" fontId="0" fillId="0" borderId="0" xfId="0" applyFont="1" applyNumberFormat="1" applyAlignment="1">
      <alignment horizontal="right" vertical="center"/>
    </xf>
    <xf numFmtId="255" fontId="0" fillId="0" borderId="0" xfId="0" applyFont="1" applyNumberFormat="1" applyAlignment="1">
      <alignment horizontal="right" vertical="center"/>
    </xf>
    <xf numFmtId="256" fontId="0" fillId="0" borderId="0" xfId="0" applyFont="1" applyNumberFormat="1" applyAlignment="1">
      <alignment horizontal="right" vertical="center"/>
    </xf>
    <xf numFmtId="248" fontId="0" fillId="0" borderId="2" xfId="0" applyFont="1" applyNumberFormat="1" applyBorder="1" applyAlignment="1">
      <alignment horizontal="right" vertical="center"/>
    </xf>
    <xf numFmtId="249" fontId="0" fillId="0" borderId="2" xfId="0" applyFont="1" applyNumberFormat="1" applyBorder="1" applyAlignment="1">
      <alignment horizontal="right" vertical="center"/>
    </xf>
    <xf numFmtId="250" fontId="0" fillId="0" borderId="2" xfId="0" applyFont="1" applyNumberFormat="1" applyBorder="1" applyAlignment="1">
      <alignment horizontal="right" vertical="center"/>
    </xf>
    <xf numFmtId="251" fontId="0" fillId="0" borderId="2" xfId="0" applyFont="1" applyNumberFormat="1" applyBorder="1" applyAlignment="1">
      <alignment horizontal="right" vertical="center"/>
    </xf>
    <xf numFmtId="252" fontId="0" fillId="0" borderId="2" xfId="0" applyFont="1" applyNumberFormat="1" applyBorder="1" applyAlignment="1">
      <alignment horizontal="right" vertical="center"/>
    </xf>
    <xf numFmtId="253" fontId="0" fillId="0" borderId="2" xfId="0" applyFont="1" applyNumberFormat="1" applyBorder="1" applyAlignment="1">
      <alignment horizontal="right" vertical="center"/>
    </xf>
    <xf numFmtId="254" fontId="0" fillId="0" borderId="2" xfId="0" applyFont="1" applyNumberFormat="1" applyBorder="1" applyAlignment="1">
      <alignment horizontal="right" vertical="center"/>
    </xf>
    <xf numFmtId="255" fontId="0" fillId="0" borderId="2" xfId="0" applyFont="1" applyNumberFormat="1" applyBorder="1" applyAlignment="1">
      <alignment horizontal="right" vertical="center"/>
    </xf>
    <xf numFmtId="256" fontId="0" fillId="0" borderId="2" xfId="0" applyFont="1" applyNumberFormat="1" applyBorder="1" applyAlignment="1">
      <alignment horizontal="right" vertical="center"/>
    </xf>
    <xf numFmtId="257" fontId="0" fillId="0" borderId="0" xfId="0" applyFont="1" applyNumberFormat="1" applyAlignment="1">
      <alignment horizontal="right" vertical="center"/>
    </xf>
    <xf numFmtId="258" fontId="0" fillId="0" borderId="0" xfId="0" applyFont="1" applyNumberFormat="1" applyAlignment="1">
      <alignment horizontal="right" vertical="center"/>
    </xf>
    <xf numFmtId="259" fontId="0" fillId="0" borderId="0" xfId="0" applyFont="1" applyNumberFormat="1" applyAlignment="1">
      <alignment horizontal="right" vertical="center"/>
    </xf>
    <xf numFmtId="260" fontId="0" fillId="0" borderId="0" xfId="0" applyFont="1" applyNumberFormat="1" applyAlignment="1">
      <alignment horizontal="right" vertical="center"/>
    </xf>
    <xf numFmtId="257" fontId="0" fillId="0" borderId="2" xfId="0" applyFont="1" applyNumberFormat="1" applyBorder="1" applyAlignment="1">
      <alignment horizontal="right" vertical="center"/>
    </xf>
    <xf numFmtId="258" fontId="0" fillId="0" borderId="2" xfId="0" applyFont="1" applyNumberFormat="1" applyBorder="1" applyAlignment="1">
      <alignment horizontal="right" vertical="center"/>
    </xf>
    <xf numFmtId="259" fontId="0" fillId="0" borderId="2" xfId="0" applyFont="1" applyNumberFormat="1" applyBorder="1" applyAlignment="1">
      <alignment horizontal="right" vertical="center"/>
    </xf>
    <xf numFmtId="260" fontId="0" fillId="0" borderId="2" xfId="0" applyFont="1" applyNumberFormat="1" applyBorder="1" applyAlignment="1">
      <alignment horizontal="right" vertical="center"/>
    </xf>
    <xf numFmtId="261" fontId="0" fillId="0" borderId="0" xfId="0" applyFont="1" applyNumberFormat="1" applyAlignment="1">
      <alignment horizontal="right" vertical="center"/>
    </xf>
    <xf numFmtId="262" fontId="0" fillId="0" borderId="0" xfId="0" applyFont="1" applyNumberFormat="1" applyAlignment="1">
      <alignment horizontal="right" vertical="center"/>
    </xf>
    <xf numFmtId="263" fontId="0" fillId="0" borderId="0" xfId="0" applyFont="1" applyNumberFormat="1" applyAlignment="1">
      <alignment horizontal="right" vertical="center"/>
    </xf>
    <xf numFmtId="264" fontId="0" fillId="0" borderId="0" xfId="0" applyFont="1" applyNumberFormat="1" applyAlignment="1">
      <alignment horizontal="right" vertical="center"/>
    </xf>
    <xf numFmtId="261" fontId="0" fillId="0" borderId="2" xfId="0" applyFont="1" applyNumberFormat="1" applyBorder="1" applyAlignment="1">
      <alignment horizontal="right" vertical="center"/>
    </xf>
    <xf numFmtId="262" fontId="0" fillId="0" borderId="2" xfId="0" applyFont="1" applyNumberFormat="1" applyBorder="1" applyAlignment="1">
      <alignment horizontal="right" vertical="center"/>
    </xf>
    <xf numFmtId="263" fontId="0" fillId="0" borderId="2" xfId="0" applyFont="1" applyNumberFormat="1" applyBorder="1" applyAlignment="1">
      <alignment horizontal="right" vertical="center"/>
    </xf>
    <xf numFmtId="264" fontId="0" fillId="0" borderId="2" xfId="0" applyFont="1" applyNumberFormat="1" applyBorder="1" applyAlignment="1">
      <alignment horizontal="right" vertical="center"/>
    </xf>
    <xf numFmtId="265" fontId="0" fillId="0" borderId="0" xfId="0" applyFont="1" applyNumberFormat="1" applyAlignment="1">
      <alignment horizontal="right" vertical="center"/>
    </xf>
    <xf numFmtId="266" fontId="0" fillId="0" borderId="0" xfId="0" applyFont="1" applyNumberFormat="1" applyAlignment="1">
      <alignment horizontal="right" vertical="center"/>
    </xf>
    <xf numFmtId="267" fontId="0" fillId="0" borderId="0" xfId="0" applyFont="1" applyNumberFormat="1" applyAlignment="1">
      <alignment horizontal="right" vertical="center"/>
    </xf>
    <xf numFmtId="268" fontId="0" fillId="0" borderId="0" xfId="0" applyFont="1" applyNumberFormat="1" applyAlignment="1">
      <alignment horizontal="right" vertical="center"/>
    </xf>
    <xf numFmtId="269" fontId="0" fillId="0" borderId="0" xfId="0" applyFont="1" applyNumberFormat="1" applyAlignment="1">
      <alignment horizontal="right" vertical="center"/>
    </xf>
    <xf numFmtId="270" fontId="0" fillId="0" borderId="0" xfId="0" applyFont="1" applyNumberFormat="1" applyAlignment="1">
      <alignment horizontal="right" vertical="center"/>
    </xf>
    <xf numFmtId="271" fontId="0" fillId="0" borderId="0" xfId="0" applyFont="1" applyNumberFormat="1" applyAlignment="1">
      <alignment horizontal="right" vertical="center"/>
    </xf>
    <xf numFmtId="272" fontId="0" fillId="0" borderId="0" xfId="0" applyFont="1" applyNumberFormat="1" applyAlignment="1">
      <alignment horizontal="right" vertical="center"/>
    </xf>
    <xf numFmtId="273" fontId="0" fillId="0" borderId="0" xfId="0" applyFont="1" applyNumberFormat="1" applyAlignment="1">
      <alignment horizontal="right" vertical="center"/>
    </xf>
    <xf numFmtId="274" fontId="0" fillId="0" borderId="0" xfId="0" applyFont="1" applyNumberFormat="1" applyAlignment="1">
      <alignment horizontal="right" vertical="center"/>
    </xf>
    <xf numFmtId="275" fontId="0" fillId="0" borderId="0" xfId="0" applyFont="1" applyNumberFormat="1" applyAlignment="1">
      <alignment horizontal="right" vertical="center"/>
    </xf>
    <xf numFmtId="276" fontId="0" fillId="0" borderId="0" xfId="0" applyFont="1" applyNumberFormat="1" applyAlignment="1">
      <alignment horizontal="right" vertical="center"/>
    </xf>
    <xf numFmtId="265" fontId="0" fillId="0" borderId="2" xfId="0" applyFont="1" applyNumberFormat="1" applyBorder="1" applyAlignment="1">
      <alignment horizontal="right" vertical="center"/>
    </xf>
    <xf numFmtId="266" fontId="0" fillId="0" borderId="2" xfId="0" applyFont="1" applyNumberFormat="1" applyBorder="1" applyAlignment="1">
      <alignment horizontal="right" vertical="center"/>
    </xf>
    <xf numFmtId="267" fontId="0" fillId="0" borderId="2" xfId="0" applyFont="1" applyNumberFormat="1" applyBorder="1" applyAlignment="1">
      <alignment horizontal="right" vertical="center"/>
    </xf>
    <xf numFmtId="268" fontId="0" fillId="0" borderId="2" xfId="0" applyFont="1" applyNumberFormat="1" applyBorder="1" applyAlignment="1">
      <alignment horizontal="right" vertical="center"/>
    </xf>
    <xf numFmtId="269" fontId="0" fillId="0" borderId="2" xfId="0" applyFont="1" applyNumberFormat="1" applyBorder="1" applyAlignment="1">
      <alignment horizontal="right" vertical="center"/>
    </xf>
    <xf numFmtId="270" fontId="0" fillId="0" borderId="2" xfId="0" applyFont="1" applyNumberFormat="1" applyBorder="1" applyAlignment="1">
      <alignment horizontal="right" vertical="center"/>
    </xf>
    <xf numFmtId="271" fontId="0" fillId="0" borderId="2" xfId="0" applyFont="1" applyNumberFormat="1" applyBorder="1" applyAlignment="1">
      <alignment horizontal="right" vertical="center"/>
    </xf>
    <xf numFmtId="272" fontId="0" fillId="0" borderId="2" xfId="0" applyFont="1" applyNumberFormat="1" applyBorder="1" applyAlignment="1">
      <alignment horizontal="right" vertical="center"/>
    </xf>
    <xf numFmtId="273" fontId="0" fillId="0" borderId="2" xfId="0" applyFont="1" applyNumberFormat="1" applyBorder="1" applyAlignment="1">
      <alignment horizontal="right" vertical="center"/>
    </xf>
    <xf numFmtId="274" fontId="0" fillId="0" borderId="2" xfId="0" applyFont="1" applyNumberFormat="1" applyBorder="1" applyAlignment="1">
      <alignment horizontal="right" vertical="center"/>
    </xf>
    <xf numFmtId="275" fontId="0" fillId="0" borderId="2" xfId="0" applyFont="1" applyNumberFormat="1" applyBorder="1" applyAlignment="1">
      <alignment horizontal="right" vertical="center"/>
    </xf>
    <xf numFmtId="276" fontId="0" fillId="0" borderId="2" xfId="0" applyFont="1" applyNumberFormat="1" applyBorder="1" applyAlignment="1">
      <alignment horizontal="right" vertical="center"/>
    </xf>
    <xf numFmtId="277" fontId="0" fillId="0" borderId="0" xfId="0" applyFont="1" applyNumberFormat="1" applyAlignment="1">
      <alignment horizontal="right" vertical="center"/>
    </xf>
    <xf numFmtId="278" fontId="0" fillId="0" borderId="0" xfId="0" applyFont="1" applyNumberFormat="1" applyAlignment="1">
      <alignment horizontal="right" vertical="center"/>
    </xf>
    <xf numFmtId="279" fontId="0" fillId="0" borderId="0" xfId="0" applyFont="1" applyNumberFormat="1" applyAlignment="1">
      <alignment horizontal="right" vertical="center"/>
    </xf>
    <xf numFmtId="280" fontId="0" fillId="0" borderId="0" xfId="0" applyFont="1" applyNumberFormat="1" applyAlignment="1">
      <alignment horizontal="right" vertical="center"/>
    </xf>
    <xf numFmtId="281" fontId="0" fillId="0" borderId="0" xfId="0" applyFont="1" applyNumberFormat="1" applyAlignment="1">
      <alignment horizontal="right" vertical="center"/>
    </xf>
    <xf numFmtId="282" fontId="0" fillId="0" borderId="0" xfId="0" applyFont="1" applyNumberFormat="1" applyAlignment="1">
      <alignment horizontal="right" vertical="center"/>
    </xf>
    <xf numFmtId="283" fontId="0" fillId="0" borderId="0" xfId="0" applyFont="1" applyNumberFormat="1" applyAlignment="1">
      <alignment horizontal="right" vertical="center"/>
    </xf>
    <xf numFmtId="284" fontId="0" fillId="0" borderId="0" xfId="0" applyFont="1" applyNumberFormat="1" applyAlignment="1">
      <alignment horizontal="right" vertical="center"/>
    </xf>
    <xf numFmtId="285" fontId="0" fillId="0" borderId="0" xfId="0" applyFont="1" applyNumberFormat="1" applyAlignment="1">
      <alignment horizontal="right" vertical="center"/>
    </xf>
    <xf numFmtId="277" fontId="0" fillId="0" borderId="2" xfId="0" applyFont="1" applyNumberFormat="1" applyBorder="1" applyAlignment="1">
      <alignment horizontal="right" vertical="center"/>
    </xf>
    <xf numFmtId="278" fontId="0" fillId="0" borderId="2" xfId="0" applyFont="1" applyNumberFormat="1" applyBorder="1" applyAlignment="1">
      <alignment horizontal="right" vertical="center"/>
    </xf>
    <xf numFmtId="279" fontId="0" fillId="0" borderId="2" xfId="0" applyFont="1" applyNumberFormat="1" applyBorder="1" applyAlignment="1">
      <alignment horizontal="right" vertical="center"/>
    </xf>
    <xf numFmtId="280" fontId="0" fillId="0" borderId="2" xfId="0" applyFont="1" applyNumberFormat="1" applyBorder="1" applyAlignment="1">
      <alignment horizontal="right" vertical="center"/>
    </xf>
    <xf numFmtId="281" fontId="0" fillId="0" borderId="2" xfId="0" applyFont="1" applyNumberFormat="1" applyBorder="1" applyAlignment="1">
      <alignment horizontal="right" vertical="center"/>
    </xf>
    <xf numFmtId="282" fontId="0" fillId="0" borderId="2" xfId="0" applyFont="1" applyNumberFormat="1" applyBorder="1" applyAlignment="1">
      <alignment horizontal="right" vertical="center"/>
    </xf>
    <xf numFmtId="283" fontId="0" fillId="0" borderId="2" xfId="0" applyFont="1" applyNumberFormat="1" applyBorder="1" applyAlignment="1">
      <alignment horizontal="right" vertical="center"/>
    </xf>
    <xf numFmtId="284" fontId="0" fillId="0" borderId="2" xfId="0" applyFont="1" applyNumberFormat="1" applyBorder="1" applyAlignment="1">
      <alignment horizontal="right" vertical="center"/>
    </xf>
    <xf numFmtId="285" fontId="0" fillId="0" borderId="2" xfId="0" applyFont="1" applyNumberFormat="1" applyBorder="1" applyAlignment="1">
      <alignment horizontal="right" vertical="center"/>
    </xf>
    <xf numFmtId="286" fontId="0" fillId="0" borderId="0" xfId="0" applyFont="1" applyNumberFormat="1" applyAlignment="1">
      <alignment horizontal="right" vertical="center"/>
    </xf>
    <xf numFmtId="287" fontId="0" fillId="0" borderId="0" xfId="0" applyFont="1" applyNumberFormat="1" applyAlignment="1">
      <alignment horizontal="right" vertical="center"/>
    </xf>
    <xf numFmtId="288" fontId="0" fillId="0" borderId="0" xfId="0" applyFont="1" applyNumberFormat="1" applyAlignment="1">
      <alignment horizontal="right" vertical="center"/>
    </xf>
    <xf numFmtId="289" fontId="0" fillId="0" borderId="0" xfId="0" applyFont="1" applyNumberFormat="1" applyAlignment="1">
      <alignment horizontal="right" vertical="center"/>
    </xf>
    <xf numFmtId="286" fontId="0" fillId="0" borderId="2" xfId="0" applyFont="1" applyNumberFormat="1" applyBorder="1" applyAlignment="1">
      <alignment horizontal="right" vertical="center"/>
    </xf>
    <xf numFmtId="287" fontId="0" fillId="0" borderId="2" xfId="0" applyFont="1" applyNumberFormat="1" applyBorder="1" applyAlignment="1">
      <alignment horizontal="right" vertical="center"/>
    </xf>
    <xf numFmtId="288" fontId="0" fillId="0" borderId="2" xfId="0" applyFont="1" applyNumberFormat="1" applyBorder="1" applyAlignment="1">
      <alignment horizontal="right" vertical="center"/>
    </xf>
    <xf numFmtId="289" fontId="0" fillId="0" borderId="2" xfId="0" applyFont="1" applyNumberFormat="1" applyBorder="1" applyAlignment="1">
      <alignment horizontal="right" vertical="center"/>
    </xf>
    <xf numFmtId="290" fontId="0" fillId="0" borderId="0" xfId="0" applyFont="1" applyNumberFormat="1" applyAlignment="1">
      <alignment horizontal="right" vertical="center"/>
    </xf>
    <xf numFmtId="291" fontId="0" fillId="0" borderId="0" xfId="0" applyFont="1" applyNumberFormat="1" applyAlignment="1">
      <alignment horizontal="right" vertical="center"/>
    </xf>
    <xf numFmtId="292" fontId="0" fillId="0" borderId="0" xfId="0" applyFont="1" applyNumberFormat="1" applyAlignment="1">
      <alignment horizontal="right" vertical="center"/>
    </xf>
    <xf numFmtId="293" fontId="0" fillId="0" borderId="0" xfId="0" applyFont="1" applyNumberFormat="1" applyAlignment="1">
      <alignment horizontal="right" vertical="center"/>
    </xf>
    <xf numFmtId="290" fontId="0" fillId="0" borderId="2" xfId="0" applyFont="1" applyNumberFormat="1" applyBorder="1" applyAlignment="1">
      <alignment horizontal="right" vertical="center"/>
    </xf>
    <xf numFmtId="291" fontId="0" fillId="0" borderId="2" xfId="0" applyFont="1" applyNumberFormat="1" applyBorder="1" applyAlignment="1">
      <alignment horizontal="right" vertical="center"/>
    </xf>
    <xf numFmtId="292" fontId="0" fillId="0" borderId="2" xfId="0" applyFont="1" applyNumberFormat="1" applyBorder="1" applyAlignment="1">
      <alignment horizontal="right" vertical="center"/>
    </xf>
    <xf numFmtId="293" fontId="0" fillId="0" borderId="2" xfId="0" applyFont="1" applyNumberFormat="1" applyBorder="1" applyAlignment="1">
      <alignment horizontal="right" vertical="center"/>
    </xf>
    <xf numFmtId="294" fontId="0" fillId="0" borderId="0" xfId="0" applyFont="1" applyNumberFormat="1" applyAlignment="1">
      <alignment horizontal="right" vertical="center"/>
    </xf>
    <xf numFmtId="295" fontId="0" fillId="0" borderId="0" xfId="0" applyFont="1" applyNumberFormat="1" applyAlignment="1">
      <alignment horizontal="right" vertical="center"/>
    </xf>
    <xf numFmtId="296" fontId="0" fillId="0" borderId="0" xfId="0" applyFont="1" applyNumberFormat="1" applyAlignment="1">
      <alignment horizontal="right" vertical="center"/>
    </xf>
    <xf numFmtId="297" fontId="0" fillId="0" borderId="0" xfId="0" applyFont="1" applyNumberFormat="1" applyAlignment="1">
      <alignment horizontal="right" vertical="center"/>
    </xf>
    <xf numFmtId="298" fontId="0" fillId="0" borderId="0" xfId="0" applyFont="1" applyNumberFormat="1" applyAlignment="1">
      <alignment horizontal="right" vertical="center"/>
    </xf>
    <xf numFmtId="299" fontId="0" fillId="0" borderId="0" xfId="0" applyFont="1" applyNumberFormat="1" applyAlignment="1">
      <alignment horizontal="right" vertical="center"/>
    </xf>
    <xf numFmtId="300" fontId="0" fillId="0" borderId="0" xfId="0" applyFont="1" applyNumberFormat="1" applyAlignment="1">
      <alignment horizontal="right" vertical="center"/>
    </xf>
    <xf numFmtId="301" fontId="0" fillId="0" borderId="0" xfId="0" applyFont="1" applyNumberFormat="1" applyAlignment="1">
      <alignment horizontal="right" vertical="center"/>
    </xf>
    <xf numFmtId="302" fontId="0" fillId="0" borderId="0" xfId="0" applyFont="1" applyNumberFormat="1" applyAlignment="1">
      <alignment horizontal="right" vertical="center"/>
    </xf>
    <xf numFmtId="303" fontId="0" fillId="0" borderId="0" xfId="0" applyFont="1" applyNumberFormat="1" applyAlignment="1">
      <alignment horizontal="right" vertical="center"/>
    </xf>
    <xf numFmtId="304" fontId="0" fillId="0" borderId="0" xfId="0" applyFont="1" applyNumberFormat="1" applyAlignment="1">
      <alignment horizontal="right" vertical="center"/>
    </xf>
    <xf numFmtId="305" fontId="0" fillId="0" borderId="0" xfId="0" applyFont="1" applyNumberFormat="1" applyAlignment="1">
      <alignment horizontal="right" vertical="center"/>
    </xf>
    <xf numFmtId="306" fontId="0" fillId="0" borderId="0" xfId="0" applyFont="1" applyNumberFormat="1" applyAlignment="1">
      <alignment horizontal="right" vertical="center"/>
    </xf>
    <xf numFmtId="307" fontId="0" fillId="0" borderId="0" xfId="0" applyFont="1" applyNumberFormat="1" applyAlignment="1">
      <alignment horizontal="right" vertical="center"/>
    </xf>
    <xf numFmtId="308" fontId="0" fillId="0" borderId="0" xfId="0" applyFont="1" applyNumberFormat="1" applyAlignment="1">
      <alignment horizontal="right" vertical="center"/>
    </xf>
    <xf numFmtId="309" fontId="0" fillId="0" borderId="0" xfId="0" applyFont="1" applyNumberFormat="1" applyAlignment="1">
      <alignment horizontal="right" vertical="center"/>
    </xf>
    <xf numFmtId="310" fontId="0" fillId="0" borderId="0" xfId="0" applyFont="1" applyNumberFormat="1" applyAlignment="1">
      <alignment horizontal="right" vertical="center"/>
    </xf>
    <xf numFmtId="311" fontId="0" fillId="0" borderId="0" xfId="0" applyFont="1" applyNumberFormat="1" applyAlignment="1">
      <alignment horizontal="right" vertical="center"/>
    </xf>
    <xf numFmtId="312" fontId="0" fillId="0" borderId="0" xfId="0" applyFont="1" applyNumberFormat="1" applyAlignment="1">
      <alignment horizontal="right" vertical="center"/>
    </xf>
    <xf numFmtId="313" fontId="0" fillId="0" borderId="0" xfId="0" applyFont="1" applyNumberFormat="1" applyAlignment="1">
      <alignment horizontal="right" vertical="center"/>
    </xf>
    <xf numFmtId="314" fontId="0" fillId="0" borderId="0" xfId="0" applyFont="1" applyNumberFormat="1" applyAlignment="1">
      <alignment horizontal="right" vertical="center"/>
    </xf>
    <xf numFmtId="315" fontId="0" fillId="0" borderId="0" xfId="0" applyFont="1" applyNumberFormat="1" applyAlignment="1">
      <alignment horizontal="right" vertical="center"/>
    </xf>
    <xf numFmtId="316" fontId="0" fillId="0" borderId="0" xfId="0" applyFont="1" applyNumberFormat="1" applyAlignment="1">
      <alignment horizontal="right" vertical="center"/>
    </xf>
    <xf numFmtId="317" fontId="0" fillId="0" borderId="0" xfId="0" applyFont="1" applyNumberFormat="1" applyAlignment="1">
      <alignment horizontal="right" vertical="center"/>
    </xf>
    <xf numFmtId="318" fontId="0" fillId="0" borderId="0" xfId="0" applyFont="1" applyNumberFormat="1" applyAlignment="1">
      <alignment horizontal="right" vertical="center"/>
    </xf>
    <xf numFmtId="319" fontId="0" fillId="0" borderId="0" xfId="0" applyFont="1" applyNumberFormat="1" applyAlignment="1">
      <alignment horizontal="right" vertical="center"/>
    </xf>
    <xf numFmtId="320" fontId="0" fillId="0" borderId="0" xfId="0" applyFont="1" applyNumberFormat="1" applyAlignment="1">
      <alignment horizontal="right" vertical="center"/>
    </xf>
    <xf numFmtId="312" fontId="0" fillId="0" borderId="2" xfId="0" applyFont="1" applyNumberFormat="1" applyBorder="1" applyAlignment="1">
      <alignment horizontal="right" vertical="center"/>
    </xf>
    <xf numFmtId="313" fontId="0" fillId="0" borderId="2" xfId="0" applyFont="1" applyNumberFormat="1" applyBorder="1" applyAlignment="1">
      <alignment horizontal="right" vertical="center"/>
    </xf>
    <xf numFmtId="314" fontId="0" fillId="0" borderId="2" xfId="0" applyFont="1" applyNumberFormat="1" applyBorder="1" applyAlignment="1">
      <alignment horizontal="right" vertical="center"/>
    </xf>
    <xf numFmtId="315" fontId="0" fillId="0" borderId="2" xfId="0" applyFont="1" applyNumberFormat="1" applyBorder="1" applyAlignment="1">
      <alignment horizontal="right" vertical="center"/>
    </xf>
    <xf numFmtId="316" fontId="0" fillId="0" borderId="2" xfId="0" applyFont="1" applyNumberFormat="1" applyBorder="1" applyAlignment="1">
      <alignment horizontal="right" vertical="center"/>
    </xf>
    <xf numFmtId="317" fontId="0" fillId="0" borderId="2" xfId="0" applyFont="1" applyNumberFormat="1" applyBorder="1" applyAlignment="1">
      <alignment horizontal="right" vertical="center"/>
    </xf>
    <xf numFmtId="318" fontId="0" fillId="0" borderId="2" xfId="0" applyFont="1" applyNumberFormat="1" applyBorder="1" applyAlignment="1">
      <alignment horizontal="right" vertical="center"/>
    </xf>
    <xf numFmtId="319" fontId="0" fillId="0" borderId="2" xfId="0" applyFont="1" applyNumberFormat="1" applyBorder="1" applyAlignment="1">
      <alignment horizontal="right" vertical="center"/>
    </xf>
    <xf numFmtId="320" fontId="0" fillId="0" borderId="2" xfId="0" applyFont="1" applyNumberFormat="1" applyBorder="1" applyAlignment="1">
      <alignment horizontal="right" vertical="center"/>
    </xf>
    <xf numFmtId="321" fontId="0" fillId="0" borderId="0" xfId="0" applyFont="1" applyNumberFormat="1" applyAlignment="1">
      <alignment horizontal="right" vertical="center"/>
    </xf>
    <xf numFmtId="322" fontId="0" fillId="0" borderId="0" xfId="0" applyFont="1" applyNumberFormat="1" applyAlignment="1">
      <alignment horizontal="right" vertical="center"/>
    </xf>
    <xf numFmtId="323" fontId="0" fillId="0" borderId="0" xfId="0" applyFont="1" applyNumberFormat="1" applyAlignment="1">
      <alignment horizontal="right" vertical="center"/>
    </xf>
    <xf numFmtId="324" fontId="0" fillId="0" borderId="0" xfId="0" applyFont="1" applyNumberFormat="1" applyAlignment="1">
      <alignment horizontal="right" vertical="center"/>
    </xf>
    <xf numFmtId="325" fontId="0" fillId="0" borderId="0" xfId="0" applyFont="1" applyNumberFormat="1" applyAlignment="1">
      <alignment horizontal="right" vertical="center"/>
    </xf>
    <xf numFmtId="321" fontId="0" fillId="0" borderId="2" xfId="0" applyFont="1" applyNumberFormat="1" applyBorder="1" applyAlignment="1">
      <alignment horizontal="right" vertical="center"/>
    </xf>
    <xf numFmtId="322" fontId="0" fillId="0" borderId="2" xfId="0" applyFont="1" applyNumberFormat="1" applyBorder="1" applyAlignment="1">
      <alignment horizontal="right" vertical="center"/>
    </xf>
    <xf numFmtId="323" fontId="0" fillId="0" borderId="2" xfId="0" applyFont="1" applyNumberFormat="1" applyBorder="1" applyAlignment="1">
      <alignment horizontal="right" vertical="center"/>
    </xf>
    <xf numFmtId="324" fontId="0" fillId="0" borderId="2" xfId="0" applyFont="1" applyNumberFormat="1" applyBorder="1" applyAlignment="1">
      <alignment horizontal="right" vertical="center"/>
    </xf>
    <xf numFmtId="325" fontId="0" fillId="0" borderId="2" xfId="0" applyFont="1" applyNumberFormat="1" applyBorder="1" applyAlignment="1">
      <alignment horizontal="right" vertical="center"/>
    </xf>
    <xf numFmtId="326" fontId="0" fillId="0" borderId="0" xfId="0" applyFont="1" applyNumberFormat="1" applyAlignment="1">
      <alignment horizontal="right" vertical="center"/>
    </xf>
    <xf numFmtId="327" fontId="0" fillId="0" borderId="0" xfId="0" applyFont="1" applyNumberFormat="1" applyAlignment="1">
      <alignment horizontal="right" vertical="center"/>
    </xf>
    <xf numFmtId="328" fontId="0" fillId="0" borderId="0" xfId="0" applyFont="1" applyNumberFormat="1" applyAlignment="1">
      <alignment horizontal="right" vertical="center"/>
    </xf>
    <xf numFmtId="329" fontId="0" fillId="0" borderId="0" xfId="0" applyFont="1" applyNumberFormat="1" applyAlignment="1">
      <alignment horizontal="right" vertical="center"/>
    </xf>
    <xf numFmtId="330" fontId="0" fillId="0" borderId="0" xfId="0" applyFont="1" applyNumberFormat="1" applyAlignment="1">
      <alignment horizontal="right" vertical="center"/>
    </xf>
    <xf numFmtId="331" fontId="0" fillId="0" borderId="0" xfId="0" applyFont="1" applyNumberFormat="1" applyAlignment="1">
      <alignment horizontal="right" vertical="center"/>
    </xf>
    <xf numFmtId="332" fontId="0" fillId="0" borderId="0" xfId="0" applyFont="1" applyNumberFormat="1" applyAlignment="1">
      <alignment horizontal="right" vertical="center"/>
    </xf>
    <xf numFmtId="333" fontId="0" fillId="0" borderId="0" xfId="0" applyFont="1" applyNumberFormat="1" applyAlignment="1">
      <alignment horizontal="right" vertical="center"/>
    </xf>
    <xf numFmtId="334" fontId="0" fillId="0" borderId="0" xfId="0" applyFont="1" applyNumberFormat="1" applyAlignment="1">
      <alignment horizontal="right" vertical="center"/>
    </xf>
    <xf numFmtId="326" fontId="0" fillId="0" borderId="2" xfId="0" applyFont="1" applyNumberFormat="1" applyBorder="1" applyAlignment="1">
      <alignment horizontal="right" vertical="center"/>
    </xf>
    <xf numFmtId="327" fontId="0" fillId="0" borderId="2" xfId="0" applyFont="1" applyNumberFormat="1" applyBorder="1" applyAlignment="1">
      <alignment horizontal="right" vertical="center"/>
    </xf>
    <xf numFmtId="328" fontId="0" fillId="0" borderId="2" xfId="0" applyFont="1" applyNumberFormat="1" applyBorder="1" applyAlignment="1">
      <alignment horizontal="right" vertical="center"/>
    </xf>
    <xf numFmtId="329" fontId="0" fillId="0" borderId="2" xfId="0" applyFont="1" applyNumberFormat="1" applyBorder="1" applyAlignment="1">
      <alignment horizontal="right" vertical="center"/>
    </xf>
    <xf numFmtId="330" fontId="0" fillId="0" borderId="2" xfId="0" applyFont="1" applyNumberFormat="1" applyBorder="1" applyAlignment="1">
      <alignment horizontal="right" vertical="center"/>
    </xf>
    <xf numFmtId="331" fontId="0" fillId="0" borderId="2" xfId="0" applyFont="1" applyNumberFormat="1" applyBorder="1" applyAlignment="1">
      <alignment horizontal="right" vertical="center"/>
    </xf>
    <xf numFmtId="332" fontId="0" fillId="0" borderId="2" xfId="0" applyFont="1" applyNumberFormat="1" applyBorder="1" applyAlignment="1">
      <alignment horizontal="right" vertical="center"/>
    </xf>
    <xf numFmtId="333" fontId="0" fillId="0" borderId="2" xfId="0" applyFont="1" applyNumberFormat="1" applyBorder="1" applyAlignment="1">
      <alignment horizontal="right" vertical="center"/>
    </xf>
    <xf numFmtId="334" fontId="0" fillId="0" borderId="2" xfId="0" applyFont="1" applyNumberFormat="1" applyBorder="1" applyAlignment="1">
      <alignment horizontal="right" vertical="center"/>
    </xf>
    <xf numFmtId="335" fontId="0" fillId="0" borderId="0" xfId="0" applyFont="1" applyNumberFormat="1" applyAlignment="1">
      <alignment horizontal="right" vertical="center"/>
    </xf>
    <xf numFmtId="336" fontId="0" fillId="0" borderId="0" xfId="0" applyFont="1" applyNumberFormat="1" applyAlignment="1">
      <alignment horizontal="right" vertical="center"/>
    </xf>
    <xf numFmtId="337" fontId="0" fillId="0" borderId="0" xfId="0" applyFont="1" applyNumberFormat="1" applyAlignment="1">
      <alignment horizontal="right" vertical="center"/>
    </xf>
    <xf numFmtId="338" fontId="0" fillId="0" borderId="0" xfId="0" applyFont="1" applyNumberFormat="1" applyAlignment="1">
      <alignment horizontal="right" vertical="center"/>
    </xf>
    <xf numFmtId="339" fontId="0" fillId="0" borderId="0" xfId="0" applyFont="1" applyNumberFormat="1" applyAlignment="1">
      <alignment horizontal="right" vertical="center"/>
    </xf>
    <xf numFmtId="335" fontId="12" fillId="0" borderId="0" xfId="0" applyFont="1" applyNumberFormat="1" applyAlignment="1">
      <alignment horizontal="right" vertical="center"/>
    </xf>
    <xf numFmtId="336" fontId="12" fillId="0" borderId="0" xfId="0" applyFont="1" applyNumberFormat="1" applyAlignment="1">
      <alignment horizontal="right" vertical="center"/>
    </xf>
    <xf numFmtId="337" fontId="12" fillId="0" borderId="0" xfId="0" applyFont="1" applyNumberFormat="1" applyAlignment="1">
      <alignment horizontal="right" vertical="center"/>
    </xf>
    <xf numFmtId="338" fontId="12" fillId="0" borderId="0" xfId="0" applyFont="1" applyNumberFormat="1" applyAlignment="1">
      <alignment horizontal="right" vertical="center"/>
    </xf>
    <xf numFmtId="339" fontId="12" fillId="0" borderId="0" xfId="0" applyFont="1" applyNumberFormat="1" applyAlignment="1">
      <alignment horizontal="right" vertical="center"/>
    </xf>
    <xf numFmtId="335" fontId="0" fillId="0" borderId="2" xfId="0" applyFont="1" applyNumberFormat="1" applyBorder="1" applyAlignment="1">
      <alignment horizontal="right" vertical="center"/>
    </xf>
    <xf numFmtId="336" fontId="0" fillId="0" borderId="2" xfId="0" applyFont="1" applyNumberFormat="1" applyBorder="1" applyAlignment="1">
      <alignment horizontal="right" vertical="center"/>
    </xf>
    <xf numFmtId="337" fontId="0" fillId="0" borderId="2" xfId="0" applyFont="1" applyNumberFormat="1" applyBorder="1" applyAlignment="1">
      <alignment horizontal="right" vertical="center"/>
    </xf>
    <xf numFmtId="338" fontId="0" fillId="0" borderId="2" xfId="0" applyFont="1" applyNumberFormat="1" applyBorder="1" applyAlignment="1">
      <alignment horizontal="right" vertical="center"/>
    </xf>
    <xf numFmtId="339" fontId="0" fillId="0" borderId="2" xfId="0" applyFont="1" applyNumberFormat="1" applyBorder="1" applyAlignment="1">
      <alignment horizontal="right" vertical="center"/>
    </xf>
    <xf numFmtId="340" fontId="0" fillId="0" borderId="0" xfId="0" applyFont="1" applyNumberFormat="1" applyAlignment="1">
      <alignment horizontal="right" vertical="center"/>
    </xf>
    <xf numFmtId="341" fontId="0" fillId="0" borderId="0" xfId="0" applyFont="1" applyNumberFormat="1" applyAlignment="1">
      <alignment horizontal="right" vertical="center"/>
    </xf>
    <xf numFmtId="342" fontId="0" fillId="0" borderId="0" xfId="0" applyFont="1" applyNumberFormat="1" applyAlignment="1">
      <alignment horizontal="right" vertical="center"/>
    </xf>
    <xf numFmtId="343" fontId="0" fillId="0" borderId="0" xfId="0" applyFont="1" applyNumberFormat="1" applyAlignment="1">
      <alignment horizontal="right" vertical="center"/>
    </xf>
    <xf numFmtId="344" fontId="0" fillId="0" borderId="0" xfId="0" applyFont="1" applyNumberFormat="1" applyAlignment="1">
      <alignment horizontal="right" vertical="center"/>
    </xf>
    <xf numFmtId="345" fontId="0" fillId="0" borderId="0" xfId="0" applyFont="1" applyNumberFormat="1" applyAlignment="1">
      <alignment horizontal="right" vertical="center"/>
    </xf>
    <xf numFmtId="340" fontId="0" fillId="0" borderId="2" xfId="0" applyFont="1" applyNumberFormat="1" applyBorder="1" applyAlignment="1">
      <alignment horizontal="right" vertical="center"/>
    </xf>
    <xf numFmtId="341" fontId="0" fillId="0" borderId="2" xfId="0" applyFont="1" applyNumberFormat="1" applyBorder="1" applyAlignment="1">
      <alignment horizontal="right" vertical="center"/>
    </xf>
    <xf numFmtId="342" fontId="0" fillId="0" borderId="2" xfId="0" applyFont="1" applyNumberFormat="1" applyBorder="1" applyAlignment="1">
      <alignment horizontal="right" vertical="center"/>
    </xf>
    <xf numFmtId="343" fontId="0" fillId="0" borderId="2" xfId="0" applyFont="1" applyNumberFormat="1" applyBorder="1" applyAlignment="1">
      <alignment horizontal="right" vertical="center"/>
    </xf>
    <xf numFmtId="344" fontId="0" fillId="0" borderId="2" xfId="0" applyFont="1" applyNumberFormat="1" applyBorder="1" applyAlignment="1">
      <alignment horizontal="right" vertical="center"/>
    </xf>
    <xf numFmtId="345" fontId="0" fillId="0" borderId="2" xfId="0" applyFont="1" applyNumberFormat="1" applyBorder="1" applyAlignment="1">
      <alignment horizontal="right" vertical="center"/>
    </xf>
    <xf numFmtId="346" fontId="0" fillId="0" borderId="0" xfId="0" applyFont="1" applyNumberFormat="1" applyAlignment="1">
      <alignment horizontal="right" vertical="center"/>
    </xf>
    <xf numFmtId="347" fontId="0" fillId="0" borderId="0" xfId="0" applyFont="1" applyNumberFormat="1" applyAlignment="1">
      <alignment horizontal="right" vertical="center"/>
    </xf>
    <xf numFmtId="347" fontId="0" fillId="0" borderId="2" xfId="0" applyFont="1" applyNumberFormat="1" applyBorder="1" applyAlignment="1">
      <alignment horizontal="right" vertical="center"/>
    </xf>
    <xf numFmtId="348" fontId="0" fillId="0" borderId="0" xfId="0" applyFont="1" applyNumberFormat="1" applyAlignment="1">
      <alignment horizontal="right" vertical="center"/>
    </xf>
    <xf numFmtId="349" fontId="0" fillId="0" borderId="0" xfId="0" applyFont="1" applyNumberFormat="1" applyAlignment="1">
      <alignment horizontal="right" vertical="center"/>
    </xf>
    <xf numFmtId="350" fontId="0" fillId="0" borderId="0" xfId="0" applyFont="1" applyNumberFormat="1" applyAlignment="1">
      <alignment horizontal="right" vertical="center"/>
    </xf>
    <xf numFmtId="351" fontId="0" fillId="0" borderId="0" xfId="0" applyFont="1" applyNumberFormat="1" applyAlignment="1">
      <alignment horizontal="right" vertical="center"/>
    </xf>
    <xf numFmtId="352" fontId="0" fillId="0" borderId="0" xfId="0" applyFont="1" applyNumberFormat="1" applyAlignment="1">
      <alignment horizontal="right" vertical="center"/>
    </xf>
    <xf numFmtId="353" fontId="0" fillId="0" borderId="0" xfId="0" applyFont="1" applyNumberFormat="1" applyAlignment="1">
      <alignment horizontal="right" vertical="center"/>
    </xf>
    <xf numFmtId="354" fontId="0" fillId="0" borderId="0" xfId="0" applyFont="1" applyNumberFormat="1" applyAlignment="1">
      <alignment horizontal="right" vertical="center"/>
    </xf>
    <xf numFmtId="355" fontId="0" fillId="0" borderId="0" xfId="0" applyFont="1" applyNumberFormat="1" applyAlignment="1">
      <alignment horizontal="right" vertical="center"/>
    </xf>
    <xf numFmtId="356" fontId="0" fillId="0" borderId="0" xfId="0" applyFont="1" applyNumberFormat="1" applyAlignment="1">
      <alignment horizontal="right" vertical="center"/>
    </xf>
    <xf numFmtId="357" fontId="0" fillId="0" borderId="0" xfId="0" applyFont="1" applyNumberFormat="1" applyAlignment="1">
      <alignment horizontal="right" vertical="center"/>
    </xf>
    <xf numFmtId="348" fontId="0" fillId="0" borderId="2" xfId="0" applyFont="1" applyNumberFormat="1" applyBorder="1" applyAlignment="1">
      <alignment horizontal="right" vertical="center"/>
    </xf>
    <xf numFmtId="349" fontId="0" fillId="0" borderId="2" xfId="0" applyFont="1" applyNumberFormat="1" applyBorder="1" applyAlignment="1">
      <alignment horizontal="right" vertical="center"/>
    </xf>
    <xf numFmtId="350" fontId="0" fillId="0" borderId="2" xfId="0" applyFont="1" applyNumberFormat="1" applyBorder="1" applyAlignment="1">
      <alignment horizontal="right" vertical="center"/>
    </xf>
    <xf numFmtId="351" fontId="0" fillId="0" borderId="2" xfId="0" applyFont="1" applyNumberFormat="1" applyBorder="1" applyAlignment="1">
      <alignment horizontal="right" vertical="center"/>
    </xf>
    <xf numFmtId="352" fontId="0" fillId="0" borderId="2" xfId="0" applyFont="1" applyNumberFormat="1" applyBorder="1" applyAlignment="1">
      <alignment horizontal="right" vertical="center"/>
    </xf>
    <xf numFmtId="353" fontId="0" fillId="0" borderId="2" xfId="0" applyFont="1" applyNumberFormat="1" applyBorder="1" applyAlignment="1">
      <alignment horizontal="right" vertical="center"/>
    </xf>
    <xf numFmtId="354" fontId="0" fillId="0" borderId="2" xfId="0" applyFont="1" applyNumberFormat="1" applyBorder="1" applyAlignment="1">
      <alignment horizontal="right" vertical="center"/>
    </xf>
    <xf numFmtId="355" fontId="0" fillId="0" borderId="2" xfId="0" applyFont="1" applyNumberFormat="1" applyBorder="1" applyAlignment="1">
      <alignment horizontal="right" vertical="center"/>
    </xf>
    <xf numFmtId="356" fontId="0" fillId="0" borderId="2" xfId="0" applyFont="1" applyNumberFormat="1" applyBorder="1" applyAlignment="1">
      <alignment horizontal="right" vertical="center"/>
    </xf>
    <xf numFmtId="357" fontId="0" fillId="0" borderId="2" xfId="0" applyFont="1" applyNumberFormat="1" applyBorder="1" applyAlignment="1">
      <alignment horizontal="right" vertical="center"/>
    </xf>
    <xf numFmtId="358" fontId="0" fillId="0" borderId="0" xfId="0" applyFont="1" applyNumberFormat="1" applyAlignment="1">
      <alignment horizontal="right" vertical="center"/>
    </xf>
    <xf numFmtId="359" fontId="0" fillId="0" borderId="0" xfId="0" applyFont="1" applyNumberFormat="1" applyAlignment="1">
      <alignment horizontal="right" vertical="center"/>
    </xf>
    <xf numFmtId="360" fontId="0" fillId="0" borderId="0" xfId="0" applyFont="1" applyNumberFormat="1" applyAlignment="1">
      <alignment horizontal="right" vertical="center"/>
    </xf>
    <xf numFmtId="361" fontId="0" fillId="0" borderId="0" xfId="0" applyFont="1" applyNumberFormat="1" applyAlignment="1">
      <alignment horizontal="right" vertical="center"/>
    </xf>
    <xf numFmtId="362" fontId="0" fillId="0" borderId="0" xfId="0" applyFont="1" applyNumberFormat="1" applyAlignment="1">
      <alignment horizontal="right" vertical="center"/>
    </xf>
    <xf numFmtId="358" fontId="12" fillId="0" borderId="0" xfId="0" applyFont="1" applyNumberFormat="1" applyAlignment="1">
      <alignment horizontal="right" vertical="center"/>
    </xf>
    <xf numFmtId="359" fontId="12" fillId="0" borderId="0" xfId="0" applyFont="1" applyNumberFormat="1" applyAlignment="1">
      <alignment horizontal="right" vertical="center"/>
    </xf>
    <xf numFmtId="360" fontId="12" fillId="0" borderId="0" xfId="0" applyFont="1" applyNumberFormat="1" applyAlignment="1">
      <alignment horizontal="right" vertical="center"/>
    </xf>
    <xf numFmtId="361" fontId="12" fillId="0" borderId="0" xfId="0" applyFont="1" applyNumberFormat="1" applyAlignment="1">
      <alignment horizontal="right" vertical="center"/>
    </xf>
    <xf numFmtId="362" fontId="12" fillId="0" borderId="0" xfId="0" applyFont="1" applyNumberFormat="1" applyAlignment="1">
      <alignment horizontal="right" vertical="center"/>
    </xf>
    <xf numFmtId="363" fontId="0" fillId="0" borderId="0" xfId="0" applyFont="1" applyNumberFormat="1" applyAlignment="1">
      <alignment horizontal="right" vertical="center"/>
    </xf>
    <xf numFmtId="364" fontId="0" fillId="0" borderId="0" xfId="0" applyFont="1" applyNumberFormat="1" applyAlignment="1">
      <alignment horizontal="right" vertical="center"/>
    </xf>
    <xf numFmtId="365" fontId="0" fillId="0" borderId="0" xfId="0" applyFont="1" applyNumberFormat="1" applyAlignment="1">
      <alignment horizontal="right" vertical="center"/>
    </xf>
    <xf numFmtId="366" fontId="0" fillId="0" borderId="0" xfId="0" applyFont="1" applyNumberFormat="1" applyAlignment="1">
      <alignment horizontal="right" vertical="center"/>
    </xf>
    <xf numFmtId="367" fontId="0" fillId="0" borderId="0" xfId="0" applyFont="1" applyNumberFormat="1" applyAlignment="1">
      <alignment horizontal="right" vertical="center"/>
    </xf>
    <xf numFmtId="363" fontId="12" fillId="0" borderId="0" xfId="0" applyFont="1" applyNumberFormat="1" applyAlignment="1">
      <alignment horizontal="right" vertical="center"/>
    </xf>
    <xf numFmtId="364" fontId="12" fillId="0" borderId="0" xfId="0" applyFont="1" applyNumberFormat="1" applyAlignment="1">
      <alignment horizontal="right" vertical="center"/>
    </xf>
    <xf numFmtId="365" fontId="12" fillId="0" borderId="0" xfId="0" applyFont="1" applyNumberFormat="1" applyAlignment="1">
      <alignment horizontal="right" vertical="center"/>
    </xf>
    <xf numFmtId="366" fontId="12" fillId="0" borderId="0" xfId="0" applyFont="1" applyNumberFormat="1" applyAlignment="1">
      <alignment horizontal="right" vertical="center"/>
    </xf>
    <xf numFmtId="367" fontId="12" fillId="0" borderId="0" xfId="0" applyFont="1" applyNumberFormat="1" applyAlignment="1">
      <alignment horizontal="right" vertical="center"/>
    </xf>
    <xf numFmtId="368" fontId="0" fillId="0" borderId="0" xfId="0" applyFont="1" applyNumberFormat="1" applyAlignment="1">
      <alignment horizontal="right" vertical="center"/>
    </xf>
    <xf numFmtId="369" fontId="0" fillId="0" borderId="0" xfId="0" applyFont="1" applyNumberFormat="1" applyAlignment="1">
      <alignment horizontal="right" vertical="center"/>
    </xf>
    <xf numFmtId="370" fontId="0" fillId="0" borderId="0" xfId="0" applyFont="1" applyNumberFormat="1" applyAlignment="1">
      <alignment horizontal="right" vertical="center"/>
    </xf>
    <xf numFmtId="371" fontId="0" fillId="0" borderId="0" xfId="0" applyFont="1" applyNumberFormat="1" applyAlignment="1">
      <alignment horizontal="right" vertical="center"/>
    </xf>
    <xf numFmtId="372" fontId="0" fillId="0" borderId="0" xfId="0" applyFont="1" applyNumberFormat="1" applyAlignment="1">
      <alignment horizontal="right" vertical="center"/>
    </xf>
    <xf numFmtId="373" fontId="0" fillId="0" borderId="0" xfId="0" applyFont="1" applyNumberFormat="1" applyAlignment="1">
      <alignment horizontal="right" vertical="center"/>
    </xf>
    <xf numFmtId="374" fontId="0" fillId="0" borderId="0" xfId="0" applyFont="1" applyNumberFormat="1" applyAlignment="1">
      <alignment horizontal="right" vertical="center"/>
    </xf>
    <xf numFmtId="375" fontId="0" fillId="0" borderId="0" xfId="0" applyFont="1" applyNumberFormat="1" applyAlignment="1">
      <alignment horizontal="right" vertical="center"/>
    </xf>
    <xf numFmtId="376" fontId="0" fillId="0" borderId="0" xfId="0" applyFont="1" applyNumberFormat="1" applyAlignment="1">
      <alignment horizontal="right" vertical="center"/>
    </xf>
    <xf numFmtId="377" fontId="0" fillId="0" borderId="0" xfId="0" applyFont="1" applyNumberFormat="1" applyAlignment="1">
      <alignment horizontal="right" vertical="center"/>
    </xf>
    <xf numFmtId="373" fontId="0" fillId="0" borderId="2" xfId="0" applyFont="1" applyNumberFormat="1" applyBorder="1" applyAlignment="1">
      <alignment horizontal="right" vertical="center"/>
    </xf>
    <xf numFmtId="374" fontId="0" fillId="0" borderId="2" xfId="0" applyFont="1" applyNumberFormat="1" applyBorder="1" applyAlignment="1">
      <alignment horizontal="right" vertical="center"/>
    </xf>
    <xf numFmtId="375" fontId="0" fillId="0" borderId="2" xfId="0" applyFont="1" applyNumberFormat="1" applyBorder="1" applyAlignment="1">
      <alignment horizontal="right" vertical="center"/>
    </xf>
    <xf numFmtId="376" fontId="0" fillId="0" borderId="2" xfId="0" applyFont="1" applyNumberFormat="1" applyBorder="1" applyAlignment="1">
      <alignment horizontal="right" vertical="center"/>
    </xf>
    <xf numFmtId="377" fontId="0" fillId="0" borderId="2" xfId="0" applyFont="1" applyNumberFormat="1" applyBorder="1" applyAlignment="1">
      <alignment horizontal="right" vertical="center"/>
    </xf>
    <xf numFmtId="378" fontId="0" fillId="0" borderId="0" xfId="0" applyFont="1" applyNumberFormat="1" applyAlignment="1">
      <alignment horizontal="left" vertical="center"/>
    </xf>
    <xf numFmtId="379" fontId="0" fillId="0" borderId="0" xfId="0" applyFont="1" applyNumberFormat="1" applyAlignment="1">
      <alignment horizontal="right" vertical="center"/>
    </xf>
    <xf numFmtId="380" fontId="0" fillId="0" borderId="0" xfId="0" applyFont="1" applyNumberFormat="1" applyAlignment="1">
      <alignment horizontal="right" vertical="center"/>
    </xf>
    <xf numFmtId="381" fontId="0" fillId="0" borderId="0" xfId="0" applyFont="1" applyNumberFormat="1" applyAlignment="1">
      <alignment horizontal="right" vertical="center"/>
    </xf>
    <xf numFmtId="382" fontId="0" fillId="0" borderId="0" xfId="0" applyFont="1" applyNumberFormat="1" applyAlignment="1">
      <alignment horizontal="right" vertical="center"/>
    </xf>
    <xf numFmtId="383" fontId="0" fillId="0" borderId="0" xfId="0" applyFont="1" applyNumberFormat="1" applyAlignment="1">
      <alignment horizontal="right" vertical="center"/>
    </xf>
    <xf numFmtId="384" fontId="0" fillId="0" borderId="0" xfId="0" applyFont="1" applyNumberFormat="1" applyAlignment="1">
      <alignment horizontal="left" vertical="center"/>
    </xf>
    <xf numFmtId="385" fontId="0" fillId="0" borderId="0" xfId="0" applyFont="1" applyNumberFormat="1" applyAlignment="1">
      <alignment horizontal="right" vertical="center"/>
    </xf>
    <xf numFmtId="386" fontId="0" fillId="0" borderId="0" xfId="0" applyFont="1" applyNumberFormat="1" applyAlignment="1">
      <alignment horizontal="right" vertical="center"/>
    </xf>
    <xf numFmtId="387" fontId="0" fillId="0" borderId="0" xfId="0" applyFont="1" applyNumberFormat="1" applyAlignment="1">
      <alignment horizontal="right" vertical="center"/>
    </xf>
    <xf numFmtId="388" fontId="0" fillId="0" borderId="0" xfId="0" applyFont="1" applyNumberFormat="1" applyAlignment="1">
      <alignment horizontal="right" vertical="center"/>
    </xf>
    <xf numFmtId="389" fontId="0" fillId="0" borderId="0" xfId="0" applyFont="1" applyNumberFormat="1" applyAlignment="1">
      <alignment horizontal="right" vertical="center"/>
    </xf>
    <xf numFmtId="384" fontId="0" fillId="0" borderId="2" xfId="0" applyFont="1" applyNumberFormat="1" applyBorder="1" applyAlignment="1">
      <alignment horizontal="left" vertical="center"/>
    </xf>
    <xf numFmtId="385" fontId="0" fillId="0" borderId="2" xfId="0" applyFont="1" applyNumberFormat="1" applyBorder="1" applyAlignment="1">
      <alignment horizontal="right" vertical="center"/>
    </xf>
    <xf numFmtId="386" fontId="0" fillId="0" borderId="2" xfId="0" applyFont="1" applyNumberFormat="1" applyBorder="1" applyAlignment="1">
      <alignment horizontal="right" vertical="center"/>
    </xf>
    <xf numFmtId="387" fontId="0" fillId="0" borderId="2" xfId="0" applyFont="1" applyNumberFormat="1" applyBorder="1" applyAlignment="1">
      <alignment horizontal="right" vertical="center"/>
    </xf>
    <xf numFmtId="388" fontId="0" fillId="0" borderId="2" xfId="0" applyFont="1" applyNumberFormat="1" applyBorder="1" applyAlignment="1">
      <alignment horizontal="right" vertical="center"/>
    </xf>
    <xf numFmtId="389" fontId="0" fillId="0" borderId="2" xfId="0" applyFont="1" applyNumberFormat="1" applyBorder="1" applyAlignment="1">
      <alignment horizontal="right" vertical="center"/>
    </xf>
    <xf numFmtId="390" fontId="0" fillId="0" borderId="0" xfId="0" applyFont="1" applyNumberFormat="1" applyAlignment="1">
      <alignment horizontal="right" vertical="center"/>
    </xf>
    <xf numFmtId="391" fontId="0" fillId="0" borderId="0" xfId="0" applyFont="1" applyNumberFormat="1" applyAlignment="1">
      <alignment horizontal="right" vertical="center"/>
    </xf>
    <xf numFmtId="392" fontId="0" fillId="0" borderId="0" xfId="0" applyFont="1" applyNumberFormat="1" applyAlignment="1">
      <alignment horizontal="right" vertical="center"/>
    </xf>
    <xf numFmtId="393" fontId="0" fillId="0" borderId="0" xfId="0" applyFont="1" applyNumberFormat="1" applyAlignment="1">
      <alignment horizontal="right" vertical="center"/>
    </xf>
    <xf numFmtId="394" fontId="0" fillId="0" borderId="0" xfId="0" applyFont="1" applyNumberFormat="1" applyAlignment="1">
      <alignment horizontal="right" vertical="center"/>
    </xf>
    <xf numFmtId="395" fontId="0" fillId="0" borderId="0" xfId="0" applyFont="1" applyNumberFormat="1" applyAlignment="1">
      <alignment horizontal="right" vertical="center"/>
    </xf>
    <xf numFmtId="396" fontId="0" fillId="0" borderId="0" xfId="0" applyFont="1" applyNumberFormat="1" applyAlignment="1">
      <alignment horizontal="right" vertical="center"/>
    </xf>
    <xf numFmtId="397" fontId="0" fillId="0" borderId="0" xfId="0" applyFont="1" applyNumberFormat="1" applyAlignment="1">
      <alignment horizontal="right" vertical="center"/>
    </xf>
    <xf numFmtId="398" fontId="0" fillId="0" borderId="0" xfId="0" applyFont="1" applyNumberFormat="1" applyAlignment="1">
      <alignment horizontal="right" vertical="center"/>
    </xf>
    <xf numFmtId="399" fontId="0" fillId="0" borderId="0" xfId="0" applyFont="1" applyNumberFormat="1" applyAlignment="1">
      <alignment horizontal="right" vertical="center"/>
    </xf>
    <xf numFmtId="400" fontId="0" fillId="0" borderId="0" xfId="0" applyFont="1" applyNumberFormat="1" applyAlignment="1">
      <alignment horizontal="right" vertical="center"/>
    </xf>
    <xf numFmtId="401" fontId="0" fillId="0" borderId="0" xfId="0" applyFont="1" applyNumberFormat="1" applyAlignment="1">
      <alignment horizontal="right" vertical="center"/>
    </xf>
    <xf numFmtId="402" fontId="0" fillId="0" borderId="0" xfId="0" applyFont="1" applyNumberFormat="1" applyAlignment="1">
      <alignment horizontal="right" vertical="center"/>
    </xf>
    <xf numFmtId="403" fontId="0" fillId="0" borderId="0" xfId="0" applyFont="1" applyNumberFormat="1" applyAlignment="1">
      <alignment horizontal="right" vertical="center"/>
    </xf>
    <xf numFmtId="404" fontId="0" fillId="0" borderId="0" xfId="0" applyFont="1" applyNumberFormat="1" applyAlignment="1">
      <alignment horizontal="right" vertical="center"/>
    </xf>
    <xf numFmtId="405" fontId="0" fillId="0" borderId="0" xfId="0" applyFont="1" applyNumberFormat="1" applyAlignment="1">
      <alignment horizontal="right" vertical="center"/>
    </xf>
    <xf numFmtId="406" fontId="0" fillId="0" borderId="0" xfId="0" applyFont="1" applyNumberFormat="1" applyAlignment="1">
      <alignment horizontal="right" vertical="center"/>
    </xf>
    <xf numFmtId="407" fontId="0" fillId="0" borderId="0" xfId="0" applyFont="1" applyNumberFormat="1" applyAlignment="1">
      <alignment horizontal="right" vertical="center"/>
    </xf>
    <xf numFmtId="408" fontId="0" fillId="0" borderId="0" xfId="0" applyFont="1" applyNumberFormat="1" applyAlignment="1">
      <alignment horizontal="right" vertical="center"/>
    </xf>
    <xf numFmtId="409" fontId="0" fillId="0" borderId="0" xfId="0" applyFont="1" applyNumberFormat="1" applyAlignment="1">
      <alignment horizontal="right" vertical="center"/>
    </xf>
    <xf numFmtId="410" fontId="0" fillId="0" borderId="0" xfId="0" applyFont="1" applyNumberFormat="1" applyAlignment="1">
      <alignment horizontal="right" vertical="center"/>
    </xf>
    <xf numFmtId="411" fontId="0" fillId="0" borderId="0" xfId="0" applyFont="1" applyNumberFormat="1" applyAlignment="1">
      <alignment horizontal="right" vertical="center"/>
    </xf>
    <xf numFmtId="412" fontId="0" fillId="0" borderId="0" xfId="0" applyFont="1" applyNumberFormat="1" applyAlignment="1">
      <alignment horizontal="right" vertical="center"/>
    </xf>
    <xf numFmtId="413" fontId="0" fillId="0" borderId="0" xfId="0" applyFont="1" applyNumberFormat="1" applyAlignment="1">
      <alignment horizontal="right" vertical="center"/>
    </xf>
    <xf numFmtId="402" fontId="0" fillId="0" borderId="2" xfId="0" applyFont="1" applyNumberFormat="1" applyBorder="1" applyAlignment="1">
      <alignment horizontal="right" vertical="center"/>
    </xf>
    <xf numFmtId="403" fontId="0" fillId="0" borderId="2" xfId="0" applyFont="1" applyNumberFormat="1" applyBorder="1" applyAlignment="1">
      <alignment horizontal="right" vertical="center"/>
    </xf>
    <xf numFmtId="404" fontId="0" fillId="0" borderId="2" xfId="0" applyFont="1" applyNumberFormat="1" applyBorder="1" applyAlignment="1">
      <alignment horizontal="right" vertical="center"/>
    </xf>
    <xf numFmtId="405" fontId="0" fillId="0" borderId="2" xfId="0" applyFont="1" applyNumberFormat="1" applyBorder="1" applyAlignment="1">
      <alignment horizontal="right" vertical="center"/>
    </xf>
    <xf numFmtId="406" fontId="0" fillId="0" borderId="2" xfId="0" applyFont="1" applyNumberFormat="1" applyBorder="1" applyAlignment="1">
      <alignment horizontal="right" vertical="center"/>
    </xf>
    <xf numFmtId="407" fontId="0" fillId="0" borderId="2" xfId="0" applyFont="1" applyNumberFormat="1" applyBorder="1" applyAlignment="1">
      <alignment horizontal="right" vertical="center"/>
    </xf>
    <xf numFmtId="408" fontId="0" fillId="0" borderId="2" xfId="0" applyFont="1" applyNumberFormat="1" applyBorder="1" applyAlignment="1">
      <alignment horizontal="right" vertical="center"/>
    </xf>
    <xf numFmtId="409" fontId="0" fillId="0" borderId="2" xfId="0" applyFont="1" applyNumberFormat="1" applyBorder="1" applyAlignment="1">
      <alignment horizontal="right" vertical="center"/>
    </xf>
    <xf numFmtId="410" fontId="0" fillId="0" borderId="2" xfId="0" applyFont="1" applyNumberFormat="1" applyBorder="1" applyAlignment="1">
      <alignment horizontal="right" vertical="center"/>
    </xf>
    <xf numFmtId="411" fontId="0" fillId="0" borderId="2" xfId="0" applyFont="1" applyNumberFormat="1" applyBorder="1" applyAlignment="1">
      <alignment horizontal="right" vertical="center"/>
    </xf>
    <xf numFmtId="412" fontId="0" fillId="0" borderId="2" xfId="0" applyFont="1" applyNumberFormat="1" applyBorder="1" applyAlignment="1">
      <alignment horizontal="right" vertical="center"/>
    </xf>
    <xf numFmtId="413" fontId="0" fillId="0" borderId="2" xfId="0" applyFont="1" applyNumberFormat="1" applyBorder="1" applyAlignment="1">
      <alignment horizontal="right" vertical="center"/>
    </xf>
    <xf numFmtId="414" fontId="0" fillId="0" borderId="0" xfId="0" applyFont="1" applyNumberFormat="1" applyAlignment="1">
      <alignment horizontal="right" vertical="center"/>
    </xf>
    <xf numFmtId="415" fontId="0" fillId="0" borderId="0" xfId="0" applyFont="1" applyNumberFormat="1" applyAlignment="1">
      <alignment horizontal="right" vertical="center"/>
    </xf>
    <xf numFmtId="416" fontId="0" fillId="0" borderId="0" xfId="0" applyFont="1" applyNumberFormat="1" applyAlignment="1">
      <alignment horizontal="right" vertical="center"/>
    </xf>
    <xf numFmtId="417" fontId="0" fillId="0" borderId="0" xfId="0" applyFont="1" applyNumberFormat="1" applyAlignment="1">
      <alignment horizontal="right" vertical="center"/>
    </xf>
    <xf numFmtId="418" fontId="0" fillId="0" borderId="0" xfId="0" applyFont="1" applyNumberFormat="1" applyAlignment="1">
      <alignment horizontal="right" vertical="center"/>
    </xf>
    <xf numFmtId="419" fontId="0" fillId="0" borderId="0" xfId="0" applyFont="1" applyNumberFormat="1" applyAlignment="1">
      <alignment horizontal="right" vertical="center"/>
    </xf>
    <xf numFmtId="420" fontId="0" fillId="0" borderId="0" xfId="0" applyFont="1" applyNumberFormat="1" applyAlignment="1">
      <alignment horizontal="right" vertical="center"/>
    </xf>
    <xf numFmtId="421" fontId="0" fillId="0" borderId="0" xfId="0" applyFont="1" applyNumberFormat="1" applyAlignment="1">
      <alignment horizontal="right" vertical="center"/>
    </xf>
    <xf numFmtId="422" fontId="0" fillId="0" borderId="0" xfId="0" applyFont="1" applyNumberFormat="1" applyAlignment="1">
      <alignment horizontal="right" vertical="center"/>
    </xf>
    <xf numFmtId="423" fontId="0" fillId="0" borderId="0" xfId="0" applyFont="1" applyNumberFormat="1" applyAlignment="1">
      <alignment horizontal="right" vertical="center"/>
    </xf>
    <xf numFmtId="424" fontId="0" fillId="0" borderId="0" xfId="0" applyFont="1" applyNumberFormat="1" applyAlignment="1">
      <alignment horizontal="right" vertical="center"/>
    </xf>
    <xf numFmtId="425" fontId="0" fillId="0" borderId="0" xfId="0" applyFont="1" applyNumberFormat="1" applyAlignment="1">
      <alignment horizontal="right" vertical="center"/>
    </xf>
    <xf numFmtId="426" fontId="0" fillId="0" borderId="0" xfId="0" applyFont="1" applyNumberFormat="1" applyAlignment="1">
      <alignment horizontal="right" vertical="center"/>
    </xf>
    <xf numFmtId="0" fontId="12" fillId="0" borderId="2" xfId="0" applyFont="1" applyBorder="1" applyAlignment="1">
      <alignment horizontal="left" vertical="center"/>
    </xf>
    <xf numFmtId="414" fontId="12" fillId="0" borderId="2" xfId="0" applyFont="1" applyNumberFormat="1" applyBorder="1" applyAlignment="1">
      <alignment horizontal="right" vertical="center"/>
    </xf>
    <xf numFmtId="415" fontId="12" fillId="0" borderId="2" xfId="0" applyFont="1" applyNumberFormat="1" applyBorder="1" applyAlignment="1">
      <alignment horizontal="right" vertical="center"/>
    </xf>
    <xf numFmtId="416" fontId="12" fillId="0" borderId="2" xfId="0" applyFont="1" applyNumberFormat="1" applyBorder="1" applyAlignment="1">
      <alignment horizontal="right" vertical="center"/>
    </xf>
    <xf numFmtId="417" fontId="12" fillId="0" borderId="2" xfId="0" applyFont="1" applyNumberFormat="1" applyBorder="1" applyAlignment="1">
      <alignment horizontal="right" vertical="center"/>
    </xf>
    <xf numFmtId="418" fontId="12" fillId="0" borderId="2" xfId="0" applyFont="1" applyNumberFormat="1" applyBorder="1" applyAlignment="1">
      <alignment horizontal="right" vertical="center"/>
    </xf>
    <xf numFmtId="419" fontId="12" fillId="0" borderId="2" xfId="0" applyFont="1" applyNumberFormat="1" applyBorder="1" applyAlignment="1">
      <alignment horizontal="right" vertical="center"/>
    </xf>
    <xf numFmtId="420" fontId="12" fillId="0" borderId="2" xfId="0" applyFont="1" applyNumberFormat="1" applyBorder="1" applyAlignment="1">
      <alignment horizontal="right" vertical="center"/>
    </xf>
    <xf numFmtId="421" fontId="12" fillId="0" borderId="2" xfId="0" applyFont="1" applyNumberFormat="1" applyBorder="1" applyAlignment="1">
      <alignment horizontal="right" vertical="center"/>
    </xf>
    <xf numFmtId="422" fontId="12" fillId="0" borderId="2" xfId="0" applyFont="1" applyNumberFormat="1" applyBorder="1" applyAlignment="1">
      <alignment horizontal="right" vertical="center"/>
    </xf>
    <xf numFmtId="423" fontId="12" fillId="0" borderId="2" xfId="0" applyFont="1" applyNumberFormat="1" applyBorder="1" applyAlignment="1">
      <alignment horizontal="right" vertical="center"/>
    </xf>
    <xf numFmtId="424" fontId="12" fillId="0" borderId="2" xfId="0" applyFont="1" applyNumberFormat="1" applyBorder="1" applyAlignment="1">
      <alignment horizontal="right" vertical="center"/>
    </xf>
    <xf numFmtId="425" fontId="12" fillId="0" borderId="2" xfId="0" applyFont="1" applyNumberFormat="1" applyBorder="1" applyAlignment="1">
      <alignment horizontal="right" vertical="center"/>
    </xf>
    <xf numFmtId="426" fontId="12" fillId="0" borderId="2" xfId="0" applyFont="1" applyNumberFormat="1" applyBorder="1" applyAlignment="1">
      <alignment horizontal="right" vertical="center"/>
    </xf>
    <xf numFmtId="427" fontId="0" fillId="0" borderId="0" xfId="0" applyFont="1" applyNumberFormat="1" applyAlignment="1">
      <alignment horizontal="right" vertical="center"/>
    </xf>
    <xf numFmtId="428" fontId="0" fillId="0" borderId="0" xfId="0" applyFont="1" applyNumberFormat="1" applyAlignment="1">
      <alignment horizontal="right" vertical="center"/>
    </xf>
    <xf numFmtId="429" fontId="0" fillId="0" borderId="0" xfId="0" applyFont="1" applyNumberFormat="1" applyAlignment="1">
      <alignment horizontal="right" vertical="center"/>
    </xf>
    <xf numFmtId="430" fontId="0" fillId="0" borderId="0" xfId="0" applyFont="1" applyNumberFormat="1" applyAlignment="1">
      <alignment horizontal="right" vertical="center"/>
    </xf>
    <xf numFmtId="431" fontId="0" fillId="0" borderId="0" xfId="0" applyFont="1" applyNumberFormat="1" applyAlignment="1">
      <alignment horizontal="right" vertical="center"/>
    </xf>
    <xf numFmtId="432" fontId="0" fillId="0" borderId="0" xfId="0" applyFont="1" applyNumberFormat="1" applyAlignment="1">
      <alignment horizontal="right" vertical="center"/>
    </xf>
    <xf numFmtId="427" fontId="0" fillId="0" borderId="2" xfId="0" applyFont="1" applyNumberFormat="1" applyBorder="1" applyAlignment="1">
      <alignment horizontal="right" vertical="center"/>
    </xf>
    <xf numFmtId="428" fontId="0" fillId="0" borderId="2" xfId="0" applyFont="1" applyNumberFormat="1" applyBorder="1" applyAlignment="1">
      <alignment horizontal="right" vertical="center"/>
    </xf>
    <xf numFmtId="429" fontId="0" fillId="0" borderId="2" xfId="0" applyFont="1" applyNumberFormat="1" applyBorder="1" applyAlignment="1">
      <alignment horizontal="right" vertical="center"/>
    </xf>
    <xf numFmtId="430" fontId="0" fillId="0" borderId="2" xfId="0" applyFont="1" applyNumberFormat="1" applyBorder="1" applyAlignment="1">
      <alignment horizontal="right" vertical="center"/>
    </xf>
    <xf numFmtId="431" fontId="0" fillId="0" borderId="2" xfId="0" applyFont="1" applyNumberFormat="1" applyBorder="1" applyAlignment="1">
      <alignment horizontal="right" vertical="center"/>
    </xf>
    <xf numFmtId="432" fontId="0" fillId="0" borderId="2" xfId="0" applyFont="1" applyNumberFormat="1" applyBorder="1" applyAlignment="1">
      <alignment horizontal="right" vertical="center"/>
    </xf>
    <xf numFmtId="433" fontId="0" fillId="0" borderId="0" xfId="0" applyFont="1" applyNumberFormat="1" applyAlignment="1">
      <alignment horizontal="right" vertical="center"/>
    </xf>
    <xf numFmtId="434" fontId="0" fillId="0" borderId="0" xfId="0" applyFont="1" applyNumberFormat="1" applyAlignment="1">
      <alignment horizontal="right" vertical="center"/>
    </xf>
    <xf numFmtId="435" fontId="0" fillId="0" borderId="0" xfId="0" applyFont="1" applyNumberFormat="1" applyAlignment="1">
      <alignment horizontal="right" vertical="center"/>
    </xf>
    <xf numFmtId="436" fontId="0" fillId="0" borderId="0" xfId="0" applyFont="1" applyNumberFormat="1" applyAlignment="1">
      <alignment horizontal="right" vertical="center"/>
    </xf>
    <xf numFmtId="437" fontId="0" fillId="0" borderId="0" xfId="0" applyFont="1" applyNumberFormat="1" applyAlignment="1">
      <alignment horizontal="right" vertical="center"/>
    </xf>
    <xf numFmtId="438" fontId="0" fillId="0" borderId="0" xfId="0" applyFont="1" applyNumberFormat="1" applyAlignment="1">
      <alignment horizontal="right" vertical="center"/>
    </xf>
    <xf numFmtId="439" fontId="0" fillId="0" borderId="0" xfId="0" applyFont="1" applyNumberFormat="1" applyAlignment="1">
      <alignment horizontal="right" vertical="center"/>
    </xf>
    <xf numFmtId="440" fontId="0" fillId="0" borderId="0" xfId="0" applyFont="1" applyNumberFormat="1" applyAlignment="1">
      <alignment horizontal="right" vertical="center"/>
    </xf>
    <xf numFmtId="433" fontId="0" fillId="0" borderId="2" xfId="0" applyFont="1" applyNumberFormat="1" applyBorder="1" applyAlignment="1">
      <alignment horizontal="right" vertical="center"/>
    </xf>
    <xf numFmtId="434" fontId="0" fillId="0" borderId="2" xfId="0" applyFont="1" applyNumberFormat="1" applyBorder="1" applyAlignment="1">
      <alignment horizontal="right" vertical="center"/>
    </xf>
    <xf numFmtId="435" fontId="0" fillId="0" borderId="2" xfId="0" applyFont="1" applyNumberFormat="1" applyBorder="1" applyAlignment="1">
      <alignment horizontal="right" vertical="center"/>
    </xf>
    <xf numFmtId="436" fontId="0" fillId="0" borderId="2" xfId="0" applyFont="1" applyNumberFormat="1" applyBorder="1" applyAlignment="1">
      <alignment horizontal="right" vertical="center"/>
    </xf>
    <xf numFmtId="437" fontId="0" fillId="0" borderId="2" xfId="0" applyFont="1" applyNumberFormat="1" applyBorder="1" applyAlignment="1">
      <alignment horizontal="right" vertical="center"/>
    </xf>
    <xf numFmtId="438" fontId="0" fillId="0" borderId="2" xfId="0" applyFont="1" applyNumberFormat="1" applyBorder="1" applyAlignment="1">
      <alignment horizontal="right" vertical="center"/>
    </xf>
    <xf numFmtId="439" fontId="0" fillId="0" borderId="2" xfId="0" applyFont="1" applyNumberFormat="1" applyBorder="1" applyAlignment="1">
      <alignment horizontal="right" vertical="center"/>
    </xf>
    <xf numFmtId="440" fontId="0" fillId="0" borderId="2" xfId="0" applyFont="1" applyNumberFormat="1" applyBorder="1" applyAlignment="1">
      <alignment horizontal="right" vertical="center"/>
    </xf>
    <xf numFmtId="441" fontId="0" fillId="0" borderId="0" xfId="0" applyFont="1" applyNumberFormat="1" applyAlignment="1">
      <alignment horizontal="right" vertical="center"/>
    </xf>
    <xf numFmtId="441" fontId="12" fillId="0" borderId="0" xfId="0" applyFont="1" applyNumberFormat="1" applyAlignment="1">
      <alignment horizontal="right" vertical="center"/>
    </xf>
    <xf numFmtId="441" fontId="0" fillId="0" borderId="2" xfId="0" applyFont="1" applyNumberFormat="1" applyBorder="1" applyAlignment="1">
      <alignment horizontal="right" vertical="center"/>
    </xf>
    <xf numFmtId="442" fontId="0" fillId="0" borderId="0" xfId="0" applyFont="1" applyNumberFormat="1" applyAlignment="1">
      <alignment horizontal="right" vertical="center"/>
    </xf>
    <xf numFmtId="443" fontId="0" fillId="0" borderId="0" xfId="0" applyFont="1" applyNumberFormat="1" applyAlignment="1">
      <alignment horizontal="right" vertical="center"/>
    </xf>
    <xf numFmtId="444" fontId="0" fillId="0" borderId="0" xfId="0" applyFont="1" applyNumberFormat="1" applyAlignment="1">
      <alignment horizontal="right" vertical="center"/>
    </xf>
    <xf numFmtId="442" fontId="0" fillId="0" borderId="2" xfId="0" applyFont="1" applyNumberFormat="1" applyBorder="1" applyAlignment="1">
      <alignment horizontal="right" vertical="center"/>
    </xf>
    <xf numFmtId="443" fontId="0" fillId="0" borderId="2" xfId="0" applyFont="1" applyNumberFormat="1" applyBorder="1" applyAlignment="1">
      <alignment horizontal="right" vertical="center"/>
    </xf>
    <xf numFmtId="444" fontId="0" fillId="0" borderId="2" xfId="0" applyFont="1" applyNumberFormat="1" applyBorder="1" applyAlignment="1">
      <alignment horizontal="right" vertical="center"/>
    </xf>
    <xf numFmtId="445" fontId="0" fillId="0" borderId="0" xfId="0" applyFont="1" applyNumberFormat="1" applyAlignment="1">
      <alignment horizontal="right" vertical="center"/>
    </xf>
    <xf numFmtId="446" fontId="0" fillId="0" borderId="0" xfId="0" applyFont="1" applyNumberFormat="1" applyAlignment="1">
      <alignment horizontal="right" vertical="center"/>
    </xf>
    <xf numFmtId="447" fontId="0" fillId="0" borderId="0" xfId="0" applyFont="1" applyNumberFormat="1" applyAlignment="1">
      <alignment horizontal="right" vertical="center"/>
    </xf>
    <xf numFmtId="448" fontId="0" fillId="0" borderId="0" xfId="0" applyFont="1" applyNumberFormat="1" applyAlignment="1">
      <alignment horizontal="right" vertical="center"/>
    </xf>
    <xf numFmtId="449" fontId="0" fillId="0" borderId="0" xfId="0" applyFont="1" applyNumberFormat="1" applyAlignment="1">
      <alignment horizontal="right" vertical="center"/>
    </xf>
    <xf numFmtId="450" fontId="0" fillId="0" borderId="0" xfId="0" applyFont="1" applyNumberFormat="1" applyAlignment="1">
      <alignment horizontal="right" vertical="center"/>
    </xf>
    <xf numFmtId="451" fontId="0" fillId="0" borderId="0" xfId="0" applyFont="1" applyNumberFormat="1" applyAlignment="1">
      <alignment horizontal="right" vertical="center"/>
    </xf>
    <xf numFmtId="452" fontId="0" fillId="0" borderId="0" xfId="0" applyFont="1" applyNumberFormat="1" applyAlignment="1">
      <alignment horizontal="right" vertical="center"/>
    </xf>
    <xf numFmtId="453" fontId="0" fillId="0" borderId="0" xfId="0" applyFont="1" applyNumberFormat="1" applyAlignment="1">
      <alignment horizontal="right" vertical="center"/>
    </xf>
    <xf numFmtId="454" fontId="0" fillId="0" borderId="0" xfId="0" applyFont="1" applyNumberFormat="1" applyAlignment="1">
      <alignment horizontal="right" vertical="center"/>
    </xf>
    <xf numFmtId="455" fontId="0" fillId="0" borderId="0" xfId="0" applyFont="1" applyNumberFormat="1" applyAlignment="1">
      <alignment horizontal="right" vertical="center"/>
    </xf>
    <xf numFmtId="445" fontId="12" fillId="0" borderId="0" xfId="0" applyFont="1" applyNumberFormat="1" applyAlignment="1">
      <alignment horizontal="right" vertical="center"/>
    </xf>
    <xf numFmtId="446" fontId="12" fillId="0" borderId="0" xfId="0" applyFont="1" applyNumberFormat="1" applyAlignment="1">
      <alignment horizontal="right" vertical="center"/>
    </xf>
    <xf numFmtId="447" fontId="12" fillId="0" borderId="0" xfId="0" applyFont="1" applyNumberFormat="1" applyAlignment="1">
      <alignment horizontal="right" vertical="center"/>
    </xf>
    <xf numFmtId="448" fontId="12" fillId="0" borderId="0" xfId="0" applyFont="1" applyNumberFormat="1" applyAlignment="1">
      <alignment horizontal="right" vertical="center"/>
    </xf>
    <xf numFmtId="449" fontId="12" fillId="0" borderId="0" xfId="0" applyFont="1" applyNumberFormat="1" applyAlignment="1">
      <alignment horizontal="right" vertical="center"/>
    </xf>
    <xf numFmtId="450" fontId="12" fillId="0" borderId="0" xfId="0" applyFont="1" applyNumberFormat="1" applyAlignment="1">
      <alignment horizontal="right" vertical="center"/>
    </xf>
    <xf numFmtId="451" fontId="12" fillId="0" borderId="0" xfId="0" applyFont="1" applyNumberFormat="1" applyAlignment="1">
      <alignment horizontal="right" vertical="center"/>
    </xf>
    <xf numFmtId="452" fontId="12" fillId="0" borderId="0" xfId="0" applyFont="1" applyNumberFormat="1" applyAlignment="1">
      <alignment horizontal="right" vertical="center"/>
    </xf>
    <xf numFmtId="453" fontId="12" fillId="0" borderId="0" xfId="0" applyFont="1" applyNumberFormat="1" applyAlignment="1">
      <alignment horizontal="right" vertical="center"/>
    </xf>
    <xf numFmtId="454" fontId="12" fillId="0" borderId="0" xfId="0" applyFont="1" applyNumberFormat="1" applyAlignment="1">
      <alignment horizontal="right" vertical="center"/>
    </xf>
    <xf numFmtId="455" fontId="12" fillId="0" borderId="0" xfId="0" applyFont="1" applyNumberFormat="1" applyAlignment="1">
      <alignment horizontal="right" vertical="center"/>
    </xf>
    <xf numFmtId="445" fontId="0" fillId="0" borderId="2" xfId="0" applyFont="1" applyNumberFormat="1" applyBorder="1" applyAlignment="1">
      <alignment horizontal="right" vertical="center"/>
    </xf>
    <xf numFmtId="446" fontId="0" fillId="0" borderId="2" xfId="0" applyFont="1" applyNumberFormat="1" applyBorder="1" applyAlignment="1">
      <alignment horizontal="right" vertical="center"/>
    </xf>
    <xf numFmtId="447" fontId="0" fillId="0" borderId="2" xfId="0" applyFont="1" applyNumberFormat="1" applyBorder="1" applyAlignment="1">
      <alignment horizontal="right" vertical="center"/>
    </xf>
    <xf numFmtId="448" fontId="0" fillId="0" borderId="2" xfId="0" applyFont="1" applyNumberFormat="1" applyBorder="1" applyAlignment="1">
      <alignment horizontal="right" vertical="center"/>
    </xf>
    <xf numFmtId="449" fontId="0" fillId="0" borderId="2" xfId="0" applyFont="1" applyNumberFormat="1" applyBorder="1" applyAlignment="1">
      <alignment horizontal="right" vertical="center"/>
    </xf>
    <xf numFmtId="450" fontId="0" fillId="0" borderId="2" xfId="0" applyFont="1" applyNumberFormat="1" applyBorder="1" applyAlignment="1">
      <alignment horizontal="right" vertical="center"/>
    </xf>
    <xf numFmtId="451" fontId="0" fillId="0" borderId="2" xfId="0" applyFont="1" applyNumberFormat="1" applyBorder="1" applyAlignment="1">
      <alignment horizontal="right" vertical="center"/>
    </xf>
    <xf numFmtId="452" fontId="0" fillId="0" borderId="2" xfId="0" applyFont="1" applyNumberFormat="1" applyBorder="1" applyAlignment="1">
      <alignment horizontal="right" vertical="center"/>
    </xf>
    <xf numFmtId="453" fontId="0" fillId="0" borderId="2" xfId="0" applyFont="1" applyNumberFormat="1" applyBorder="1" applyAlignment="1">
      <alignment horizontal="right" vertical="center"/>
    </xf>
    <xf numFmtId="454" fontId="0" fillId="0" borderId="2" xfId="0" applyFont="1" applyNumberFormat="1" applyBorder="1" applyAlignment="1">
      <alignment horizontal="right" vertical="center"/>
    </xf>
    <xf numFmtId="455" fontId="0" fillId="0" borderId="2" xfId="0" applyFont="1" applyNumberFormat="1" applyBorder="1" applyAlignment="1">
      <alignment horizontal="right" vertical="center"/>
    </xf>
    <xf numFmtId="0" fontId="12" fillId="0" borderId="0" xfId="0" applyFont="1"/>
    <xf numFmtId="456" fontId="0" fillId="0" borderId="0" xfId="0" applyFont="1" applyNumberFormat="1" applyAlignment="1">
      <alignment horizontal="right" vertical="center"/>
    </xf>
    <xf numFmtId="457" fontId="0" fillId="0" borderId="0" xfId="0" applyFont="1" applyNumberFormat="1" applyAlignment="1">
      <alignment horizontal="right" vertical="center"/>
    </xf>
    <xf numFmtId="458" fontId="0" fillId="0" borderId="0" xfId="0" applyFont="1" applyNumberFormat="1" applyAlignment="1">
      <alignment horizontal="right" vertical="center"/>
    </xf>
    <xf numFmtId="459" fontId="0" fillId="0" borderId="0" xfId="0" applyFont="1" applyNumberFormat="1" applyAlignment="1">
      <alignment horizontal="right" vertical="center"/>
    </xf>
    <xf numFmtId="460" fontId="0" fillId="0" borderId="0" xfId="0" applyFont="1" applyNumberFormat="1" applyAlignment="1">
      <alignment horizontal="right" vertical="center"/>
    </xf>
    <xf numFmtId="461" fontId="0" fillId="0" borderId="0" xfId="0" applyFont="1" applyNumberFormat="1" applyAlignment="1">
      <alignment horizontal="right" vertical="center"/>
    </xf>
    <xf numFmtId="462" fontId="0" fillId="0" borderId="0" xfId="0" applyFont="1" applyNumberFormat="1" applyAlignment="1">
      <alignment horizontal="right" vertical="center"/>
    </xf>
    <xf numFmtId="463" fontId="0" fillId="0" borderId="0" xfId="0" applyFont="1" applyNumberFormat="1" applyAlignment="1">
      <alignment horizontal="right" vertical="center"/>
    </xf>
    <xf numFmtId="464" fontId="0" fillId="0" borderId="0" xfId="0" applyFont="1" applyNumberFormat="1" applyAlignment="1">
      <alignment horizontal="right" vertical="center"/>
    </xf>
    <xf numFmtId="465" fontId="0" fillId="0" borderId="0" xfId="0" applyFont="1" applyNumberFormat="1" applyAlignment="1">
      <alignment horizontal="right" vertical="center"/>
    </xf>
    <xf numFmtId="466" fontId="0" fillId="0" borderId="0" xfId="0" applyFont="1" applyNumberFormat="1" applyAlignment="1">
      <alignment horizontal="right" vertical="center"/>
    </xf>
    <xf numFmtId="456" fontId="12" fillId="0" borderId="0" xfId="0" applyFont="1" applyNumberFormat="1" applyAlignment="1">
      <alignment horizontal="right" vertical="center"/>
    </xf>
    <xf numFmtId="457" fontId="12" fillId="0" borderId="0" xfId="0" applyFont="1" applyNumberFormat="1" applyAlignment="1">
      <alignment horizontal="right" vertical="center"/>
    </xf>
    <xf numFmtId="458" fontId="12" fillId="0" borderId="0" xfId="0" applyFont="1" applyNumberFormat="1" applyAlignment="1">
      <alignment horizontal="right" vertical="center"/>
    </xf>
    <xf numFmtId="459" fontId="12" fillId="0" borderId="0" xfId="0" applyFont="1" applyNumberFormat="1" applyAlignment="1">
      <alignment horizontal="right" vertical="center"/>
    </xf>
    <xf numFmtId="460" fontId="12" fillId="0" borderId="0" xfId="0" applyFont="1" applyNumberFormat="1" applyAlignment="1">
      <alignment horizontal="right" vertical="center"/>
    </xf>
    <xf numFmtId="461" fontId="12" fillId="0" borderId="0" xfId="0" applyFont="1" applyNumberFormat="1" applyAlignment="1">
      <alignment horizontal="right" vertical="center"/>
    </xf>
    <xf numFmtId="462" fontId="12" fillId="0" borderId="0" xfId="0" applyFont="1" applyNumberFormat="1" applyAlignment="1">
      <alignment horizontal="right" vertical="center"/>
    </xf>
    <xf numFmtId="463" fontId="12" fillId="0" borderId="0" xfId="0" applyFont="1" applyNumberFormat="1" applyAlignment="1">
      <alignment horizontal="right" vertical="center"/>
    </xf>
    <xf numFmtId="464" fontId="12" fillId="0" borderId="0" xfId="0" applyFont="1" applyNumberFormat="1" applyAlignment="1">
      <alignment horizontal="right" vertical="center"/>
    </xf>
    <xf numFmtId="465" fontId="12" fillId="0" borderId="0" xfId="0" applyFont="1" applyNumberFormat="1" applyAlignment="1">
      <alignment horizontal="right" vertical="center"/>
    </xf>
    <xf numFmtId="466" fontId="12" fillId="0" borderId="0" xfId="0" applyFont="1" applyNumberFormat="1" applyAlignment="1">
      <alignment horizontal="right" vertical="center"/>
    </xf>
    <xf numFmtId="456" fontId="0" fillId="0" borderId="2" xfId="0" applyFont="1" applyNumberFormat="1" applyBorder="1" applyAlignment="1">
      <alignment horizontal="right" vertical="center"/>
    </xf>
    <xf numFmtId="457" fontId="0" fillId="0" borderId="2" xfId="0" applyFont="1" applyNumberFormat="1" applyBorder="1" applyAlignment="1">
      <alignment horizontal="right" vertical="center"/>
    </xf>
    <xf numFmtId="458" fontId="0" fillId="0" borderId="2" xfId="0" applyFont="1" applyNumberFormat="1" applyBorder="1" applyAlignment="1">
      <alignment horizontal="right" vertical="center"/>
    </xf>
    <xf numFmtId="459" fontId="0" fillId="0" borderId="2" xfId="0" applyFont="1" applyNumberFormat="1" applyBorder="1" applyAlignment="1">
      <alignment horizontal="right" vertical="center"/>
    </xf>
    <xf numFmtId="460" fontId="0" fillId="0" borderId="2" xfId="0" applyFont="1" applyNumberFormat="1" applyBorder="1" applyAlignment="1">
      <alignment horizontal="right" vertical="center"/>
    </xf>
    <xf numFmtId="461" fontId="0" fillId="0" borderId="2" xfId="0" applyFont="1" applyNumberFormat="1" applyBorder="1" applyAlignment="1">
      <alignment horizontal="right" vertical="center"/>
    </xf>
    <xf numFmtId="462" fontId="0" fillId="0" borderId="2" xfId="0" applyFont="1" applyNumberFormat="1" applyBorder="1" applyAlignment="1">
      <alignment horizontal="right" vertical="center"/>
    </xf>
    <xf numFmtId="463" fontId="0" fillId="0" borderId="2" xfId="0" applyFont="1" applyNumberFormat="1" applyBorder="1" applyAlignment="1">
      <alignment horizontal="right" vertical="center"/>
    </xf>
    <xf numFmtId="464" fontId="0" fillId="0" borderId="2" xfId="0" applyFont="1" applyNumberFormat="1" applyBorder="1" applyAlignment="1">
      <alignment horizontal="right" vertical="center"/>
    </xf>
    <xf numFmtId="465" fontId="0" fillId="0" borderId="2" xfId="0" applyFont="1" applyNumberFormat="1" applyBorder="1" applyAlignment="1">
      <alignment horizontal="right" vertical="center"/>
    </xf>
    <xf numFmtId="466" fontId="0" fillId="0" borderId="2" xfId="0" applyFont="1" applyNumberFormat="1" applyBorder="1" applyAlignment="1">
      <alignment horizontal="right" vertical="center"/>
    </xf>
    <xf numFmtId="0" fontId="0" fillId="0" borderId="0" xfId="0" applyFont="1" applyAlignment="1">
      <alignment horizontal="left" vertical="top" indent="0" wrapText="1"/>
    </xf>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theme" Target="theme/theme1.xml"/><Relationship Id="rId36" Type="http://schemas.openxmlformats.org/officeDocument/2006/relationships/styles" Target="styles.xml"/><Relationship Id="rId37" Type="http://schemas.openxmlformats.org/officeDocument/2006/relationships/sharedStrings" Target="sharedStrings.xml"/></Relationships>
</file>

<file path=xl/drawings/_rels/drawing10.xml.rels><?xml version="1.0" encoding="UTF-8" standalone="yes"?><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16.png"/></Relationships>
</file>

<file path=xl/drawings/_rels/drawing12.xml.rels><?xml version="1.0" encoding="UTF-8" standalone="yes"?><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8.png"/></Relationships>
</file>

<file path=xl/drawings/_rels/drawing13.xml.rels><?xml version="1.0" encoding="UTF-8" standalone="yes"?><Relationships xmlns="http://schemas.openxmlformats.org/package/2006/relationships"><Relationship Id="rId1" Type="http://schemas.openxmlformats.org/officeDocument/2006/relationships/image" Target="../media/image19.png"/><Relationship Id="rId2" Type="http://schemas.openxmlformats.org/officeDocument/2006/relationships/image" Target="../media/image20.png"/></Relationships>
</file>

<file path=xl/drawings/_rels/drawing15.xml.rels><?xml version="1.0" encoding="UTF-8" standalone="yes"?><Relationships xmlns="http://schemas.openxmlformats.org/package/2006/relationships"><Relationship Id="rId1" Type="http://schemas.openxmlformats.org/officeDocument/2006/relationships/image" Target="../media/image6.png"/></Relationships>
</file>

<file path=xl/drawings/_rels/drawing16.xml.rels><?xml version="1.0" encoding="UTF-8" standalone="yes"?><Relationships xmlns="http://schemas.openxmlformats.org/package/2006/relationships"><Relationship Id="rId1" Type="http://schemas.openxmlformats.org/officeDocument/2006/relationships/image" Target="../media/image7.png"/></Relationships>
</file>

<file path=xl/drawings/_rels/drawing17.xml.rels><?xml version="1.0" encoding="UTF-8" standalone="yes"?><Relationships xmlns="http://schemas.openxmlformats.org/package/2006/relationships"><Relationship Id="rId1" Type="http://schemas.openxmlformats.org/officeDocument/2006/relationships/image" Target="../media/image8.png"/></Relationships>
</file>

<file path=xl/drawings/_rels/drawing18.xml.rels><?xml version="1.0" encoding="UTF-8" standalone="yes"?><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22.png"/><Relationship Id="rId3" Type="http://schemas.openxmlformats.org/officeDocument/2006/relationships/image" Target="../media/image23.png"/></Relationships>
</file>

<file path=xl/drawings/_rels/drawing20.xml.rels><?xml version="1.0" encoding="UTF-8" standalone="yes"?><Relationships xmlns="http://schemas.openxmlformats.org/package/2006/relationships"><Relationship Id="rId1" Type="http://schemas.openxmlformats.org/officeDocument/2006/relationships/image" Target="../media/image9.png"/></Relationships>
</file>

<file path=xl/drawings/_rels/drawing21.xml.rels><?xml version="1.0" encoding="UTF-8" standalone="yes"?><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25.png"/></Relationships>
</file>

<file path=xl/drawings/_rels/drawing22.xml.rels><?xml version="1.0" encoding="UTF-8" standalone="yes"?><Relationships xmlns="http://schemas.openxmlformats.org/package/2006/relationships"><Relationship Id="rId1" Type="http://schemas.openxmlformats.org/officeDocument/2006/relationships/image" Target="../media/image10.png"/></Relationships>
</file>

<file path=xl/drawings/_rels/drawing23.xml.rels><?xml version="1.0" encoding="UTF-8" standalone="yes"?><Relationships xmlns="http://schemas.openxmlformats.org/package/2006/relationships"><Relationship Id="rId1" Type="http://schemas.openxmlformats.org/officeDocument/2006/relationships/image" Target="../media/image11.png"/></Relationships>
</file>

<file path=xl/drawings/_rels/drawing2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7.xml.rels><?xml version="1.0" encoding="UTF-8" standalone="yes"?><Relationships xmlns="http://schemas.openxmlformats.org/package/2006/relationships"><Relationship Id="rId1" Type="http://schemas.openxmlformats.org/officeDocument/2006/relationships/image" Target="../media/image26.png"/><Relationship Id="rId2" Type="http://schemas.openxmlformats.org/officeDocument/2006/relationships/image" Target="../media/image27.png"/></Relationships>
</file>

<file path=xl/drawings/_rels/drawing28.xml.rels><?xml version="1.0" encoding="UTF-8" standalone="yes"?><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Relationships xmlns="http://schemas.openxmlformats.org/package/2006/relationships"><Relationship Id="rId1" Type="http://schemas.openxmlformats.org/officeDocument/2006/relationships/image" Target="../media/image14.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2.png"/></Relationships>
</file>

<file path=xl/drawings/_rels/drawing7.xml.rels><?xml version="1.0" encoding="UTF-8" standalone="yes"?><Relationships xmlns="http://schemas.openxmlformats.org/package/2006/relationships"><Relationship Id="rId1" Type="http://schemas.openxmlformats.org/officeDocument/2006/relationships/image" Target="../media/image3.png"/></Relationships>
</file>

<file path=xl/drawings/_rels/drawing8.xml.rels><?xml version="1.0" encoding="UTF-8" standalone="yes"?><Relationships xmlns="http://schemas.openxmlformats.org/package/2006/relationships"><Relationship Id="rId1" Type="http://schemas.openxmlformats.org/officeDocument/2006/relationships/image" Target="../media/image4.png"/></Relationships>
</file>

<file path=xl/drawings/_rels/drawing9.xml.rels><?xml version="1.0" encoding="UTF-8" standalone="yes"?><Relationships xmlns="http://schemas.openxmlformats.org/package/2006/relationships"><Relationship Id="rId1" Type="http://schemas.openxmlformats.org/officeDocument/2006/relationships/image" Target="../media/image5.png"/></Relationships>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27</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55</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10</xdr:row>
      <xdr:rowOff xmlns:xdr="http://schemas.openxmlformats.org/drawingml/2006/spreadsheetDrawing">0</xdr:rowOff>
    </xdr:from>
    <xdr:ext xmlns:xdr="http://schemas.openxmlformats.org/drawingml/2006/spreadsheetDrawing" cx="540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38</xdr:row>
      <xdr:rowOff xmlns:xdr="http://schemas.openxmlformats.org/drawingml/2006/spreadsheetDrawing">0</xdr:rowOff>
    </xdr:from>
    <xdr:ext xmlns:xdr="http://schemas.openxmlformats.org/drawingml/2006/spreadsheetDrawing" cx="5400000" cy="432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10</xdr:row>
      <xdr:rowOff xmlns:xdr="http://schemas.openxmlformats.org/drawingml/2006/spreadsheetDrawing">0</xdr:rowOff>
    </xdr:from>
    <xdr:ext xmlns:xdr="http://schemas.openxmlformats.org/drawingml/2006/spreadsheetDrawing" cx="540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38</xdr:row>
      <xdr:rowOff xmlns:xdr="http://schemas.openxmlformats.org/drawingml/2006/spreadsheetDrawing">0</xdr:rowOff>
    </xdr:from>
    <xdr:ext xmlns:xdr="http://schemas.openxmlformats.org/drawingml/2006/spreadsheetDrawing" cx="5400000" cy="432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31</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14</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33</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62</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90</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118</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3" name="Picture 3"/>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3">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21</xdr:row>
      <xdr:rowOff xmlns:xdr="http://schemas.openxmlformats.org/drawingml/2006/spreadsheetDrawing">0</xdr:rowOff>
    </xdr:from>
    <xdr:ext xmlns:xdr="http://schemas.openxmlformats.org/drawingml/2006/spreadsheetDrawing" cx="50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31</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59</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34</xdr:row>
      <xdr:rowOff xmlns:xdr="http://schemas.openxmlformats.org/drawingml/2006/spreadsheetDrawing">0</xdr:rowOff>
    </xdr:from>
    <xdr:ext xmlns:xdr="http://schemas.openxmlformats.org/drawingml/2006/spreadsheetDrawing" cx="7200000" cy="468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20</xdr:row>
      <xdr:rowOff xmlns:xdr="http://schemas.openxmlformats.org/drawingml/2006/spreadsheetDrawing">0</xdr:rowOff>
    </xdr:from>
    <xdr:ext xmlns:xdr="http://schemas.openxmlformats.org/drawingml/2006/spreadsheetDrawing" cx="756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31</xdr:row>
      <xdr:rowOff xmlns:xdr="http://schemas.openxmlformats.org/drawingml/2006/spreadsheetDrawing">0</xdr:rowOff>
    </xdr:from>
    <xdr:ext xmlns:xdr="http://schemas.openxmlformats.org/drawingml/2006/spreadsheetDrawing" cx="9000000" cy="504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43</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71</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34</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36</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34</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20</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36</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31</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35</xdr:row>
      <xdr:rowOff xmlns:xdr="http://schemas.openxmlformats.org/drawingml/2006/spreadsheetDrawing">0</xdr:rowOff>
    </xdr:from>
    <xdr:ext xmlns:xdr="http://schemas.openxmlformats.org/drawingml/2006/spreadsheetDrawing" cx="684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Relationship Id="rId2" Type="http://schemas.openxmlformats.org/officeDocument/2006/relationships/printerSettings" Target="../printerSettings/printerSettings33.bin"/><Relationship Id="rIdvml" Type="http://schemas.openxmlformats.org/officeDocument/2006/relationships/vmlDrawing" Target="../drawings/vmlDrawing33.v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Relationship Id="rId2" Type="http://schemas.openxmlformats.org/officeDocument/2006/relationships/printerSettings" Target="../printerSettings/printerSettings34.bin"/><Relationship Id="rIdvml" Type="http://schemas.openxmlformats.org/officeDocument/2006/relationships/vmlDrawing" Target="../drawings/vmlDrawing34.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fitToPage="1"/>
  </sheetPr>
  <dimension ref="A1"/>
  <sheetViews>
    <sheetView workbookViewId="0" zoomScale="100" showGridLines="0" tabSelected="true"/>
  </sheetViews>
  <sheetFormatPr defaultRowHeight="15.0" baseColWidth="10"/>
  <cols>
    <col min="1" max="1" width="2.57" hidden="0" customWidth="1"/>
    <col min="2" max="2" width="12.6" hidden="0" customWidth="1"/>
    <col min="3" max="3" width="3.6" hidden="0" customWidth="1"/>
    <col min="4" max="4" width="105.6" hidden="0" customWidth="1"/>
  </cols>
  <sheetData>
    <row r="4" ht="14.4" customHeight="1">
      <c r="B4" s="1"/>
      <c r="C4" s="1"/>
      <c r="D4" s="1"/>
    </row>
    <row r="5" ht="14.4" customHeight="1">
      <c r="B5" s="1"/>
      <c r="C5" s="1"/>
      <c r="D5" s="1"/>
    </row>
    <row r="6" ht="21" customHeight="1">
      <c r="B6" s="1" t="s">
        <v>0</v>
      </c>
      <c r="C6" s="1"/>
      <c r="D6" s="1"/>
    </row>
    <row r="7" ht="6" customHeight="1"/>
    <row r="8">
      <c r="B8" t="s">
        <v>1</v>
      </c>
    </row>
    <row r="9">
      <c r="B9" t="s">
        <v>2</v>
      </c>
    </row>
    <row r="10">
      <c r="B10" t="s">
        <v>3</v>
      </c>
    </row>
    <row r="15">
      <c r="B15" s="2" t="s">
        <v>4</v>
      </c>
    </row>
    <row r="17">
      <c r="B17" s="4" t="s">
        <v>21</v>
      </c>
    </row>
    <row r="18">
      <c r="B18" t="s">
        <v>22</v>
      </c>
      <c r="C18" t="s">
        <v>23</v>
      </c>
      <c r="D18" s="5" t="str">
        <f>HYPERLINK("#'T1'!A1", "Lernende der Volksschule (alle Angebote), 1980–2023")</f>
      </c>
    </row>
    <row r="19">
      <c r="B19" t="s">
        <v>24</v>
      </c>
      <c r="C19" t="s">
        <v>23</v>
      </c>
      <c r="D19" s="5" t="str">
        <f>HYPERLINK("#'T2'!A1", "Lernende der öffentlichen Volksschule, 1980–2023")</f>
      </c>
    </row>
    <row r="20">
      <c r="B20" t="s">
        <v>25</v>
      </c>
      <c r="C20" t="s">
        <v>23</v>
      </c>
      <c r="D20" s="5" t="str">
        <f>HYPERLINK("#'T3'!A1", "Lernende an Sonderschulen, 2023/24")</f>
      </c>
    </row>
    <row r="21">
      <c r="B21" t="s">
        <v>26</v>
      </c>
      <c r="C21" t="s">
        <v>23</v>
      </c>
      <c r="D21" s="5" t="str">
        <f>HYPERLINK("#'T4'!A1", "Lernende an Privatschulen mit Volksschulangebot, 2023/24")</f>
      </c>
    </row>
    <row r="22">
      <c r="B22" t="s">
        <v>27</v>
      </c>
      <c r="C22" t="s">
        <v>23</v>
      </c>
      <c r="D22" s="5" t="str">
        <f>HYPERLINK("#'T5'!A1", "Lernende der öffentlichen Volksschule nach Schulart, Geschlecht oder Klasse, 2023/24")</f>
      </c>
    </row>
    <row r="23">
      <c r="B23" t="s">
        <v>28</v>
      </c>
      <c r="C23" t="s">
        <v>23</v>
      </c>
      <c r="D23" s="5" t="str">
        <f>HYPERLINK("#'T6'!A1", "Ausländische Lernende der öffentlichen Volksschule nach Staatengruppe, 1998–2023")</f>
      </c>
    </row>
    <row r="24">
      <c r="B24" t="s">
        <v>29</v>
      </c>
      <c r="C24" t="s">
        <v>23</v>
      </c>
      <c r="D24" s="5" t="str">
        <f>HYPERLINK("#'T7'!A1", "Lernende der öffentlichen Volksschule nach Schulart und Nationalität, 2023/24")</f>
      </c>
    </row>
    <row r="25">
      <c r="B25" t="s">
        <v>30</v>
      </c>
      <c r="C25" t="s">
        <v>23</v>
      </c>
      <c r="D25" s="5" t="str">
        <f>HYPERLINK("#'T8'!A1", "Anteil an ausländischen Lernenden der öffentlichen Volksschule, in Prozent, 1998–2023")</f>
      </c>
    </row>
    <row r="26">
      <c r="B26" t="s">
        <v>31</v>
      </c>
      <c r="C26" t="s">
        <v>23</v>
      </c>
      <c r="D26" s="5" t="str">
        <f>HYPERLINK("#'T9'!A1", "Lernende der öffentlichen Volksschule nach Schulart und Hauptsprache, 2023/24")</f>
      </c>
    </row>
    <row r="27">
      <c r="B27" t="s">
        <v>32</v>
      </c>
      <c r="C27" t="s">
        <v>23</v>
      </c>
      <c r="D27" s="5" t="str">
        <f>HYPERLINK("#'T10'!A1", "Lernende der Bezirks-, Sekundar- und Realschule mit Schulort gleich Wohnort, 1980–2023")</f>
      </c>
    </row>
    <row r="28">
      <c r="B28" t="s">
        <v>33</v>
      </c>
      <c r="C28" t="s">
        <v>23</v>
      </c>
      <c r="D28" s="5" t="str">
        <f>HYPERLINK("#'T11'!A1", "Lernenden in der Sekundarstufe I nach Geschlecht oder Sprache, 2023/24")</f>
      </c>
    </row>
    <row r="29">
      <c r="B29" t="s">
        <v>34</v>
      </c>
      <c r="C29" t="s">
        <v>23</v>
      </c>
      <c r="D29" s="5" t="str">
        <f>HYPERLINK("#'T12'!A1", "Repetitionen in der Sekundarstufe I nach Geschlecht oder Sprache, 2023/24")</f>
      </c>
    </row>
    <row r="30">
      <c r="B30" t="s">
        <v>35</v>
      </c>
      <c r="C30" t="s">
        <v>23</v>
      </c>
      <c r="D30" s="5" t="str">
        <f>HYPERLINK("#'T13'!A1", "Abteilungen der öffentlichen Volksschule, 1980–2023")</f>
      </c>
    </row>
    <row r="31">
      <c r="B31" t="s">
        <v>36</v>
      </c>
      <c r="C31" t="s">
        <v>23</v>
      </c>
      <c r="D31" s="5" t="str">
        <f>HYPERLINK("#'T14'!A1", "Durchschnittliche Abteilungsgrösse an der öffentlichen Volksschule, 1980–2023")</f>
      </c>
    </row>
    <row r="32">
      <c r="B32" t="s">
        <v>37</v>
      </c>
      <c r="C32" t="s">
        <v>23</v>
      </c>
      <c r="D32" s="5" t="str">
        <f>HYPERLINK("#'T15'!A1", "Anteil an fremdsprachigen Lernenden in Abteilungen der öffentlichen Volksschule, 2023/24")</f>
      </c>
    </row>
    <row r="33">
      <c r="B33" t="s">
        <v>38</v>
      </c>
      <c r="C33" t="s">
        <v>23</v>
      </c>
      <c r="D33" s="5" t="str">
        <f>HYPERLINK("#'T16'!A1", "Abteilungsgrösse in der Primarschule der öffentlichen Volksschule, 2023/24")</f>
      </c>
    </row>
    <row r="34">
      <c r="D34" s="5"/>
    </row>
    <row r="35">
      <c r="B35" s="4" t="s">
        <v>41</v>
      </c>
    </row>
    <row r="36">
      <c r="B36" t="s">
        <v>42</v>
      </c>
      <c r="C36" t="s">
        <v>23</v>
      </c>
      <c r="D36" s="6" t="str">
        <f>HYPERLINK("#'T17'!A1", "Lernende in Brückenangeboten der Kantonalen Schule für Berufsbildung, 2005–2023")</f>
      </c>
    </row>
    <row r="37">
      <c r="B37" t="s">
        <v>43</v>
      </c>
      <c r="C37" t="s">
        <v>23</v>
      </c>
      <c r="D37" s="6" t="str">
        <f>HYPERLINK("#'T18'!A1", "Lernende in privaten Brückenangeboten nach Geschlecht oder Nationalität, 2023/24")</f>
      </c>
    </row>
    <row r="38">
      <c r="D38" s="6"/>
    </row>
    <row r="39">
      <c r="B39" s="4" t="s">
        <v>51</v>
      </c>
    </row>
    <row r="40">
      <c r="B40" t="s">
        <v>52</v>
      </c>
      <c r="C40" t="s">
        <v>23</v>
      </c>
      <c r="D40" s="7" t="str">
        <f>HYPERLINK("#'T19'!A1", "Berufslernende nach Ausbildungsrichtung, 2012–2023")</f>
      </c>
    </row>
    <row r="41">
      <c r="B41" t="s">
        <v>53</v>
      </c>
      <c r="C41" t="s">
        <v>23</v>
      </c>
      <c r="D41" s="7" t="str">
        <f>HYPERLINK("#'T20'!A1", "Lernende an Berufsfachschulen nach Geschlecht oder Nationalität, 2023/24")</f>
      </c>
    </row>
    <row r="42">
      <c r="B42" t="s">
        <v>54</v>
      </c>
      <c r="C42" t="s">
        <v>23</v>
      </c>
      <c r="D42" s="7" t="str">
        <f>HYPERLINK("#'T21'!A1", "Berufslernende nach Berufsgruppe und Geschlecht oder Nationalität, 2023/24")</f>
      </c>
    </row>
    <row r="43">
      <c r="B43" t="s">
        <v>55</v>
      </c>
      <c r="C43" t="s">
        <v>23</v>
      </c>
      <c r="D43" s="7" t="str">
        <f>HYPERLINK("#'T22'!A1", "Berufe mit den meisten Lernenden nach Geschlecht, 2023/24")</f>
      </c>
    </row>
    <row r="44">
      <c r="B44" t="s">
        <v>56</v>
      </c>
      <c r="C44" t="s">
        <v>23</v>
      </c>
      <c r="D44" s="7" t="str">
        <f>HYPERLINK("#'T23'!A1", "Berufslernende des 1. Lehrjahres nach Vorbildung und Berufsgruppe, 2023/24")</f>
      </c>
    </row>
    <row r="45">
      <c r="B45" t="s">
        <v>57</v>
      </c>
      <c r="C45" t="s">
        <v>23</v>
      </c>
      <c r="D45" s="7" t="str">
        <f>HYPERLINK("#'T24'!A1", "Berufslernende nach Schulort, 2023/24")</f>
      </c>
    </row>
    <row r="46">
      <c r="B46" t="s">
        <v>58</v>
      </c>
      <c r="C46" t="s">
        <v>23</v>
      </c>
      <c r="D46" s="7" t="str">
        <f>HYPERLINK("#'T25'!A1", "Berufslernende im Gesundheitsbereich nach Geschlecht oder Nationalität, 2023/24")</f>
      </c>
    </row>
    <row r="47">
      <c r="D47" s="7"/>
    </row>
    <row r="48">
      <c r="B48" s="4" t="s">
        <v>63</v>
      </c>
    </row>
    <row r="49">
      <c r="B49" t="s">
        <v>64</v>
      </c>
      <c r="C49" t="s">
        <v>23</v>
      </c>
      <c r="D49" s="8" t="str">
        <f>HYPERLINK("#'T26'!A1", "Lernende an Mittelschulen (ohne Aargauische Maturitätsschule für Erwachsene, AME), 1972–2023")</f>
      </c>
    </row>
    <row r="50">
      <c r="B50" t="s">
        <v>65</v>
      </c>
      <c r="C50" t="s">
        <v>23</v>
      </c>
      <c r="D50" s="8" t="str">
        <f>HYPERLINK("#'T27'!A1", "Lernende an Mittelschulen nach Schulort, 2023/24")</f>
      </c>
    </row>
    <row r="51">
      <c r="B51" t="s">
        <v>66</v>
      </c>
      <c r="C51" t="s">
        <v>23</v>
      </c>
      <c r="D51" s="8" t="str">
        <f>HYPERLINK("#'T28'!A1", "Abteilungen an den Mittelschulen, 1999–2023")</f>
      </c>
    </row>
    <row r="52">
      <c r="B52" t="s">
        <v>67</v>
      </c>
      <c r="C52" t="s">
        <v>23</v>
      </c>
      <c r="D52" s="8" t="str">
        <f>HYPERLINK("#'T29'!A1", "Lernende an Mittelschulen nach Geschlecht oder Nationalität, 2023/24")</f>
      </c>
    </row>
    <row r="53">
      <c r="D53" s="8"/>
    </row>
    <row r="54">
      <c r="B54" s="4" t="s">
        <v>69</v>
      </c>
    </row>
    <row r="55">
      <c r="B55" t="s">
        <v>70</v>
      </c>
      <c r="C55" t="s">
        <v>23</v>
      </c>
      <c r="D55" s="9" t="str">
        <f>HYPERLINK("#'T30'!A1", "Studierende an Berufs-, Fach- und höhere Fachschulen nach Geschlecht oder Nationalität, 2023/24")</f>
      </c>
    </row>
    <row r="56">
      <c r="D56" s="9"/>
    </row>
    <row r="57">
      <c r="B57" s="4" t="s">
        <v>73</v>
      </c>
    </row>
    <row r="58">
      <c r="B58" t="s">
        <v>74</v>
      </c>
      <c r="C58" t="s">
        <v>23</v>
      </c>
      <c r="D58" s="10" t="str">
        <f>HYPERLINK("#'T31'!A1", "Lernende der öffentlichen Volksschule nach Schulgemeinde, 2023/24")</f>
      </c>
    </row>
    <row r="59">
      <c r="B59" t="s">
        <v>75</v>
      </c>
      <c r="C59" t="s">
        <v>23</v>
      </c>
      <c r="D59" s="10" t="str">
        <f>HYPERLINK("#'T32'!A1", "Abteilungen der öffentlichen Volksschule nach Schulgemeinde, 2023/24")</f>
      </c>
    </row>
    <row r="60">
      <c r="D60" s="10"/>
    </row>
    <row r="61">
      <c r="B61" s="11" t="str">
        <f>HYPERLINK("#'Erläuterungen'!A1", "Erläuterungen")</f>
      </c>
    </row>
    <row r="62">
      <c r="B62" s="11"/>
    </row>
  </sheetData>
  <mergeCells count="1">
    <mergeCell ref="B6:D6"/>
  </mergeCells>
  <pageMargins left="0.7" right="0.7" top="0.75" bottom="0.75" header="0.3" footer="0.3"/>
  <pageSetup paperSize="9" orientation="portrait" scale="100" fitToWidth="1" fitToHeight="0" horizontalDpi="300" verticalDpi="300" r:id="rId2"/>
  <headerFooter differentOddEven="0"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24.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s>
  <sheetData>
    <row r="1">
      <c r="B1" s="3" t="s">
        <v>13</v>
      </c>
    </row>
    <row r="4">
      <c r="B4" s="12" t="s">
        <v>245</v>
      </c>
      <c r="C4" s="13" t="s">
        <v>78</v>
      </c>
      <c r="D4" s="13" t="s">
        <v>210</v>
      </c>
      <c r="E4" s="13" t="s">
        <v>80</v>
      </c>
      <c r="F4" s="13" t="s">
        <v>81</v>
      </c>
      <c r="G4" s="13" t="s">
        <v>82</v>
      </c>
      <c r="H4" s="13" t="s">
        <v>83</v>
      </c>
      <c r="I4" s="13" t="s">
        <v>84</v>
      </c>
      <c r="J4" s="13" t="s">
        <v>85</v>
      </c>
      <c r="K4" s="13" t="s">
        <v>86</v>
      </c>
      <c r="L4" s="13" t="s">
        <v>246</v>
      </c>
      <c r="M4" s="13" t="s">
        <v>88</v>
      </c>
    </row>
    <row r="5">
      <c r="B5" s="68" t="s">
        <v>78</v>
      </c>
      <c r="C5" s="205" t="n">
        <v>83014</v>
      </c>
      <c r="D5" s="206" t="n">
        <v>15160</v>
      </c>
      <c r="E5" s="207" t="n">
        <v>622</v>
      </c>
      <c r="F5" s="208" t="n">
        <v>43865</v>
      </c>
      <c r="G5" s="209" t="n">
        <v>9118</v>
      </c>
      <c r="H5" s="210" t="n">
        <v>8285</v>
      </c>
      <c r="I5" s="211" t="n">
        <v>5178</v>
      </c>
      <c r="J5" s="212" t="n">
        <v>500</v>
      </c>
      <c r="K5" s="213" t="n">
        <v>30</v>
      </c>
      <c r="L5" s="214" t="n">
        <v>223</v>
      </c>
      <c r="M5" s="215" t="n">
        <v>33</v>
      </c>
    </row>
    <row r="6">
      <c r="B6" s="14" t="s">
        <v>381</v>
      </c>
      <c r="C6" s="194" t="n">
        <v>32328</v>
      </c>
      <c r="D6" s="195" t="n">
        <v>6170</v>
      </c>
      <c r="E6" s="196" t="n">
        <v>449</v>
      </c>
      <c r="F6" s="197" t="n">
        <v>17551</v>
      </c>
      <c r="G6" s="198" t="n">
        <v>1870</v>
      </c>
      <c r="H6" s="199" t="n">
        <v>2877</v>
      </c>
      <c r="I6" s="200" t="n">
        <v>2810</v>
      </c>
      <c r="J6" s="201" t="n">
        <v>348</v>
      </c>
      <c r="K6" s="202" t="n">
        <v>16</v>
      </c>
      <c r="L6" s="203" t="n">
        <v>223</v>
      </c>
      <c r="M6" s="204" t="n">
        <v>14</v>
      </c>
    </row>
    <row r="7">
      <c r="B7" s="14" t="s">
        <v>382</v>
      </c>
      <c r="C7" s="194" t="n">
        <v>38.9</v>
      </c>
      <c r="D7" s="195" t="n">
        <v>40.7</v>
      </c>
      <c r="E7" s="196" t="n">
        <v>72.2</v>
      </c>
      <c r="F7" s="197" t="n">
        <v>40</v>
      </c>
      <c r="G7" s="198" t="n">
        <v>20.5</v>
      </c>
      <c r="H7" s="199" t="n">
        <v>34.7</v>
      </c>
      <c r="I7" s="200" t="n">
        <v>54.3</v>
      </c>
      <c r="J7" s="201" t="n">
        <v>69.6</v>
      </c>
      <c r="K7" s="202" t="n">
        <v>53.3</v>
      </c>
      <c r="L7" s="203" t="n">
        <v>100</v>
      </c>
      <c r="M7" s="204" t="n">
        <v>42.4</v>
      </c>
    </row>
    <row r="8">
      <c r="B8" s="135" t="s">
        <v>23</v>
      </c>
      <c r="C8" s="135" t="s">
        <v>23</v>
      </c>
      <c r="D8" s="135" t="s">
        <v>23</v>
      </c>
      <c r="E8" s="135" t="s">
        <v>23</v>
      </c>
      <c r="F8" s="135" t="s">
        <v>23</v>
      </c>
      <c r="G8" s="135" t="s">
        <v>23</v>
      </c>
      <c r="H8" s="135" t="s">
        <v>23</v>
      </c>
      <c r="I8" s="135" t="s">
        <v>23</v>
      </c>
      <c r="J8" s="135" t="s">
        <v>23</v>
      </c>
      <c r="K8" s="135" t="s">
        <v>23</v>
      </c>
      <c r="L8" s="135" t="s">
        <v>23</v>
      </c>
      <c r="M8" s="135" t="s">
        <v>23</v>
      </c>
    </row>
    <row r="9">
      <c r="B9" s="14" t="s">
        <v>383</v>
      </c>
      <c r="C9" s="194" t="n">
        <v>553</v>
      </c>
      <c r="D9" s="195" t="n">
        <v>98</v>
      </c>
      <c r="E9" s="196" t="n">
        <v>4</v>
      </c>
      <c r="F9" s="197" t="n">
        <v>310</v>
      </c>
      <c r="G9" s="198" t="n">
        <v>74</v>
      </c>
      <c r="H9" s="199" t="n">
        <v>45</v>
      </c>
      <c r="I9" s="200" t="n">
        <v>17</v>
      </c>
      <c r="J9" s="201" t="n">
        <v>3</v>
      </c>
      <c r="K9" s="202" t="n">
        <v>0</v>
      </c>
      <c r="L9" s="203" t="n">
        <v>2</v>
      </c>
      <c r="M9" s="204" t="n">
        <v>0</v>
      </c>
    </row>
    <row r="10">
      <c r="B10" s="14" t="s">
        <v>384</v>
      </c>
      <c r="C10" s="194" t="n">
        <v>3391</v>
      </c>
      <c r="D10" s="195" t="n">
        <v>582</v>
      </c>
      <c r="E10" s="196" t="n">
        <v>40</v>
      </c>
      <c r="F10" s="197" t="n">
        <v>1828</v>
      </c>
      <c r="G10" s="198" t="n">
        <v>248</v>
      </c>
      <c r="H10" s="199" t="n">
        <v>339</v>
      </c>
      <c r="I10" s="200" t="n">
        <v>290</v>
      </c>
      <c r="J10" s="201" t="n">
        <v>40</v>
      </c>
      <c r="K10" s="202" t="n">
        <v>0</v>
      </c>
      <c r="L10" s="203" t="n">
        <v>21</v>
      </c>
      <c r="M10" s="204" t="n">
        <v>3</v>
      </c>
    </row>
    <row r="11">
      <c r="B11" s="14" t="s">
        <v>385</v>
      </c>
      <c r="C11" s="194" t="n">
        <v>18</v>
      </c>
      <c r="D11" s="195" t="n">
        <v>4</v>
      </c>
      <c r="E11" s="196" t="n">
        <v>0</v>
      </c>
      <c r="F11" s="197" t="n">
        <v>8</v>
      </c>
      <c r="G11" s="198" t="n">
        <v>2</v>
      </c>
      <c r="H11" s="199" t="n">
        <v>2</v>
      </c>
      <c r="I11" s="200" t="n">
        <v>2</v>
      </c>
      <c r="J11" s="201" t="n">
        <v>0</v>
      </c>
      <c r="K11" s="202" t="n">
        <v>0</v>
      </c>
      <c r="L11" s="203" t="n">
        <v>0</v>
      </c>
      <c r="M11" s="204" t="n">
        <v>0</v>
      </c>
    </row>
    <row r="12">
      <c r="B12" s="14" t="s">
        <v>386</v>
      </c>
      <c r="C12" s="194" t="n">
        <v>4918</v>
      </c>
      <c r="D12" s="195" t="n">
        <v>954</v>
      </c>
      <c r="E12" s="196" t="n">
        <v>56</v>
      </c>
      <c r="F12" s="197" t="n">
        <v>2657</v>
      </c>
      <c r="G12" s="198" t="n">
        <v>278</v>
      </c>
      <c r="H12" s="199" t="n">
        <v>466</v>
      </c>
      <c r="I12" s="200" t="n">
        <v>425</v>
      </c>
      <c r="J12" s="201" t="n">
        <v>47</v>
      </c>
      <c r="K12" s="202" t="n">
        <v>1</v>
      </c>
      <c r="L12" s="203" t="n">
        <v>33</v>
      </c>
      <c r="M12" s="204" t="n">
        <v>1</v>
      </c>
    </row>
    <row r="13">
      <c r="B13" s="14" t="s">
        <v>387</v>
      </c>
      <c r="C13" s="194" t="n">
        <v>8343</v>
      </c>
      <c r="D13" s="195" t="n">
        <v>1717</v>
      </c>
      <c r="E13" s="196" t="n">
        <v>135</v>
      </c>
      <c r="F13" s="197" t="n">
        <v>4521</v>
      </c>
      <c r="G13" s="198" t="n">
        <v>263</v>
      </c>
      <c r="H13" s="199" t="n">
        <v>651</v>
      </c>
      <c r="I13" s="200" t="n">
        <v>914</v>
      </c>
      <c r="J13" s="201" t="n">
        <v>119</v>
      </c>
      <c r="K13" s="202" t="n">
        <v>8</v>
      </c>
      <c r="L13" s="203" t="n">
        <v>10</v>
      </c>
      <c r="M13" s="204" t="n">
        <v>5</v>
      </c>
    </row>
    <row r="14">
      <c r="B14" s="14" t="s">
        <v>388</v>
      </c>
      <c r="C14" s="194" t="n">
        <v>2639</v>
      </c>
      <c r="D14" s="195" t="n">
        <v>498</v>
      </c>
      <c r="E14" s="196" t="n">
        <v>51</v>
      </c>
      <c r="F14" s="197" t="n">
        <v>1460</v>
      </c>
      <c r="G14" s="198" t="n">
        <v>136</v>
      </c>
      <c r="H14" s="199" t="n">
        <v>233</v>
      </c>
      <c r="I14" s="200" t="n">
        <v>229</v>
      </c>
      <c r="J14" s="201" t="n">
        <v>21</v>
      </c>
      <c r="K14" s="202" t="n">
        <v>3</v>
      </c>
      <c r="L14" s="203" t="n">
        <v>7</v>
      </c>
      <c r="M14" s="204" t="n">
        <v>1</v>
      </c>
    </row>
    <row r="15">
      <c r="B15" s="14" t="s">
        <v>389</v>
      </c>
      <c r="C15" s="194" t="n">
        <v>1276</v>
      </c>
      <c r="D15" s="195" t="n">
        <v>214</v>
      </c>
      <c r="E15" s="196" t="n">
        <v>8</v>
      </c>
      <c r="F15" s="197" t="n">
        <v>712</v>
      </c>
      <c r="G15" s="198" t="n">
        <v>97</v>
      </c>
      <c r="H15" s="199" t="n">
        <v>126</v>
      </c>
      <c r="I15" s="200" t="n">
        <v>95</v>
      </c>
      <c r="J15" s="201" t="n">
        <v>12</v>
      </c>
      <c r="K15" s="202" t="n">
        <v>0</v>
      </c>
      <c r="L15" s="203" t="n">
        <v>12</v>
      </c>
      <c r="M15" s="204" t="n">
        <v>0</v>
      </c>
    </row>
    <row r="16">
      <c r="B16" s="14" t="s">
        <v>390</v>
      </c>
      <c r="C16" s="194" t="n">
        <v>1611</v>
      </c>
      <c r="D16" s="195" t="n">
        <v>333</v>
      </c>
      <c r="E16" s="196" t="n">
        <v>25</v>
      </c>
      <c r="F16" s="197" t="n">
        <v>824</v>
      </c>
      <c r="G16" s="198" t="n">
        <v>69</v>
      </c>
      <c r="H16" s="199" t="n">
        <v>140</v>
      </c>
      <c r="I16" s="200" t="n">
        <v>188</v>
      </c>
      <c r="J16" s="201" t="n">
        <v>20</v>
      </c>
      <c r="K16" s="202" t="n">
        <v>0</v>
      </c>
      <c r="L16" s="203" t="n">
        <v>12</v>
      </c>
      <c r="M16" s="204" t="n">
        <v>0</v>
      </c>
    </row>
    <row r="17">
      <c r="B17" s="14" t="s">
        <v>391</v>
      </c>
      <c r="C17" s="194" t="n">
        <v>1154</v>
      </c>
      <c r="D17" s="195" t="n">
        <v>236</v>
      </c>
      <c r="E17" s="196" t="n">
        <v>6</v>
      </c>
      <c r="F17" s="197" t="n">
        <v>657</v>
      </c>
      <c r="G17" s="198" t="n">
        <v>109</v>
      </c>
      <c r="H17" s="199" t="n">
        <v>95</v>
      </c>
      <c r="I17" s="200" t="n">
        <v>35</v>
      </c>
      <c r="J17" s="201" t="n">
        <v>9</v>
      </c>
      <c r="K17" s="202" t="n">
        <v>1</v>
      </c>
      <c r="L17" s="203" t="n">
        <v>6</v>
      </c>
      <c r="M17" s="204" t="n">
        <v>0</v>
      </c>
    </row>
    <row r="18">
      <c r="B18" s="14" t="s">
        <v>392</v>
      </c>
      <c r="C18" s="194" t="n">
        <v>777</v>
      </c>
      <c r="D18" s="195" t="n">
        <v>127</v>
      </c>
      <c r="E18" s="196" t="n">
        <v>12</v>
      </c>
      <c r="F18" s="197" t="n">
        <v>428</v>
      </c>
      <c r="G18" s="198" t="n">
        <v>35</v>
      </c>
      <c r="H18" s="199" t="n">
        <v>67</v>
      </c>
      <c r="I18" s="200" t="n">
        <v>84</v>
      </c>
      <c r="J18" s="201" t="n">
        <v>15</v>
      </c>
      <c r="K18" s="202" t="n">
        <v>0</v>
      </c>
      <c r="L18" s="203" t="n">
        <v>6</v>
      </c>
      <c r="M18" s="204" t="n">
        <v>3</v>
      </c>
    </row>
    <row r="19">
      <c r="B19" s="14" t="s">
        <v>393</v>
      </c>
      <c r="C19" s="194" t="n">
        <v>592</v>
      </c>
      <c r="D19" s="195" t="n">
        <v>82</v>
      </c>
      <c r="E19" s="196" t="n">
        <v>4</v>
      </c>
      <c r="F19" s="197" t="n">
        <v>342</v>
      </c>
      <c r="G19" s="198" t="n">
        <v>60</v>
      </c>
      <c r="H19" s="199" t="n">
        <v>63</v>
      </c>
      <c r="I19" s="200" t="n">
        <v>35</v>
      </c>
      <c r="J19" s="201" t="n">
        <v>0</v>
      </c>
      <c r="K19" s="202" t="n">
        <v>0</v>
      </c>
      <c r="L19" s="203" t="n">
        <v>6</v>
      </c>
      <c r="M19" s="204" t="n">
        <v>0</v>
      </c>
    </row>
    <row r="20">
      <c r="B20" s="14" t="s">
        <v>394</v>
      </c>
      <c r="C20" s="194" t="n">
        <v>899</v>
      </c>
      <c r="D20" s="195" t="n">
        <v>156</v>
      </c>
      <c r="E20" s="196" t="n">
        <v>15</v>
      </c>
      <c r="F20" s="197" t="n">
        <v>436</v>
      </c>
      <c r="G20" s="198" t="n">
        <v>88</v>
      </c>
      <c r="H20" s="199" t="n">
        <v>123</v>
      </c>
      <c r="I20" s="200" t="n">
        <v>66</v>
      </c>
      <c r="J20" s="201" t="n">
        <v>8</v>
      </c>
      <c r="K20" s="202" t="n">
        <v>0</v>
      </c>
      <c r="L20" s="203" t="n">
        <v>6</v>
      </c>
      <c r="M20" s="204" t="n">
        <v>1</v>
      </c>
    </row>
    <row r="21">
      <c r="B21" s="14" t="s">
        <v>395</v>
      </c>
      <c r="C21" s="194" t="n">
        <v>1141</v>
      </c>
      <c r="D21" s="195" t="n">
        <v>235</v>
      </c>
      <c r="E21" s="196" t="n">
        <v>33</v>
      </c>
      <c r="F21" s="197" t="n">
        <v>662</v>
      </c>
      <c r="G21" s="198" t="n">
        <v>32</v>
      </c>
      <c r="H21" s="199" t="n">
        <v>44</v>
      </c>
      <c r="I21" s="200" t="n">
        <v>108</v>
      </c>
      <c r="J21" s="201" t="n">
        <v>25</v>
      </c>
      <c r="K21" s="202" t="n">
        <v>0</v>
      </c>
      <c r="L21" s="203" t="n">
        <v>2</v>
      </c>
      <c r="M21" s="204" t="n">
        <v>0</v>
      </c>
    </row>
    <row r="22">
      <c r="B22" s="27" t="s">
        <v>396</v>
      </c>
      <c r="C22" s="216" t="n">
        <v>5005</v>
      </c>
      <c r="D22" s="217" t="n">
        <v>934</v>
      </c>
      <c r="E22" s="218" t="n">
        <v>60</v>
      </c>
      <c r="F22" s="219" t="n">
        <v>2696</v>
      </c>
      <c r="G22" s="220" t="n">
        <v>379</v>
      </c>
      <c r="H22" s="221" t="n">
        <v>482</v>
      </c>
      <c r="I22" s="222" t="n">
        <v>322</v>
      </c>
      <c r="J22" s="223" t="n">
        <v>29</v>
      </c>
      <c r="K22" s="224" t="n">
        <v>3</v>
      </c>
      <c r="L22" s="225" t="n">
        <v>100</v>
      </c>
      <c r="M22" s="226" t="n">
        <v>0</v>
      </c>
    </row>
    <row r="24">
      <c r="B24" s="40" t="s">
        <v>233</v>
      </c>
    </row>
    <row r="25">
      <c r="B25" s="40" t="s">
        <v>267</v>
      </c>
    </row>
  </sheetData>
  <mergeCells count="2">
    <mergeCell ref="B24:M24"/>
    <mergeCell ref="B25:M25"/>
  </mergeCells>
  <pageMargins left="0.7" right="0.7" top="0.75" bottom="0.75" header="0.3" footer="0.3"/>
  <pageSetup paperSize="9" orientation="landscape" scale="50" fitToWidth="0" fitToHeight="0"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s>
  <sheetData>
    <row r="1">
      <c r="B1" s="3" t="s">
        <v>14</v>
      </c>
    </row>
    <row r="4">
      <c r="B4" s="12" t="s">
        <v>235</v>
      </c>
      <c r="C4" s="138" t="s">
        <v>397</v>
      </c>
      <c r="D4" s="138" t="s">
        <v>397</v>
      </c>
      <c r="E4" s="138" t="s">
        <v>397</v>
      </c>
      <c r="F4" s="138" t="s">
        <v>398</v>
      </c>
      <c r="G4" s="138" t="s">
        <v>398</v>
      </c>
      <c r="H4" s="138" t="s">
        <v>398</v>
      </c>
      <c r="I4" s="138" t="s">
        <v>399</v>
      </c>
      <c r="J4" s="138" t="s">
        <v>399</v>
      </c>
      <c r="K4" s="138" t="s">
        <v>399</v>
      </c>
    </row>
    <row r="5">
      <c r="B5" s="12" t="s">
        <v>235</v>
      </c>
      <c r="C5" s="13" t="s">
        <v>78</v>
      </c>
      <c r="D5" s="138" t="s">
        <v>400</v>
      </c>
      <c r="E5" s="138" t="s">
        <v>400</v>
      </c>
      <c r="F5" s="13" t="s">
        <v>78</v>
      </c>
      <c r="G5" s="138" t="s">
        <v>400</v>
      </c>
      <c r="H5" s="138" t="s">
        <v>400</v>
      </c>
      <c r="I5" s="13" t="s">
        <v>78</v>
      </c>
      <c r="J5" s="138" t="s">
        <v>400</v>
      </c>
      <c r="K5" s="138" t="s">
        <v>400</v>
      </c>
    </row>
    <row r="6">
      <c r="B6" s="12" t="s">
        <v>235</v>
      </c>
      <c r="C6" s="13" t="s">
        <v>78</v>
      </c>
      <c r="D6" s="13" t="s">
        <v>401</v>
      </c>
      <c r="E6" s="13" t="s">
        <v>402</v>
      </c>
      <c r="F6" s="13" t="s">
        <v>78</v>
      </c>
      <c r="G6" s="13" t="s">
        <v>401</v>
      </c>
      <c r="H6" s="13" t="s">
        <v>402</v>
      </c>
      <c r="I6" s="13" t="s">
        <v>78</v>
      </c>
      <c r="J6" s="13" t="s">
        <v>401</v>
      </c>
      <c r="K6" s="13" t="s">
        <v>402</v>
      </c>
    </row>
    <row r="7">
      <c r="B7" s="14" t="n">
        <v>1980</v>
      </c>
      <c r="C7" s="227" t="n">
        <v>11068</v>
      </c>
      <c r="D7" s="228" t="n">
        <v>5633</v>
      </c>
      <c r="E7" s="229" t="s">
        <v>403</v>
      </c>
      <c r="F7" s="230" t="n">
        <v>10658</v>
      </c>
      <c r="G7" s="231" t="n">
        <v>7568</v>
      </c>
      <c r="H7" s="232" t="s">
        <v>411</v>
      </c>
      <c r="I7" s="233" t="n">
        <v>6329</v>
      </c>
      <c r="J7" s="234" t="n">
        <v>5110</v>
      </c>
      <c r="K7" s="235" t="s">
        <v>428</v>
      </c>
    </row>
    <row r="8">
      <c r="B8" s="14" t="n">
        <v>1985</v>
      </c>
      <c r="C8" s="227" t="n">
        <v>9160</v>
      </c>
      <c r="D8" s="228" t="n">
        <v>4294</v>
      </c>
      <c r="E8" s="229" t="s">
        <v>277</v>
      </c>
      <c r="F8" s="230" t="n">
        <v>8860</v>
      </c>
      <c r="G8" s="231" t="n">
        <v>6286</v>
      </c>
      <c r="H8" s="232" t="s">
        <v>412</v>
      </c>
      <c r="I8" s="233" t="n">
        <v>5534</v>
      </c>
      <c r="J8" s="234" t="n">
        <v>4257</v>
      </c>
      <c r="K8" s="235" t="s">
        <v>429</v>
      </c>
    </row>
    <row r="9">
      <c r="B9" s="14" t="n">
        <v>1990</v>
      </c>
      <c r="C9" s="227" t="n">
        <v>8816</v>
      </c>
      <c r="D9" s="228" t="n">
        <v>4081</v>
      </c>
      <c r="E9" s="229" t="s">
        <v>376</v>
      </c>
      <c r="F9" s="230" t="n">
        <v>7940</v>
      </c>
      <c r="G9" s="231" t="n">
        <v>5587</v>
      </c>
      <c r="H9" s="232" t="s">
        <v>413</v>
      </c>
      <c r="I9" s="233" t="n">
        <v>5152</v>
      </c>
      <c r="J9" s="234" t="n">
        <v>3872</v>
      </c>
      <c r="K9" s="235" t="s">
        <v>430</v>
      </c>
    </row>
    <row r="10">
      <c r="B10" s="14" t="n">
        <v>1995</v>
      </c>
      <c r="C10" s="227" t="n">
        <v>10065</v>
      </c>
      <c r="D10" s="228" t="n">
        <v>4520</v>
      </c>
      <c r="E10" s="229" t="s">
        <v>404</v>
      </c>
      <c r="F10" s="230" t="n">
        <v>9708</v>
      </c>
      <c r="G10" s="231" t="n">
        <v>6797</v>
      </c>
      <c r="H10" s="232" t="s">
        <v>414</v>
      </c>
      <c r="I10" s="233" t="n">
        <v>6508</v>
      </c>
      <c r="J10" s="234" t="n">
        <v>4904</v>
      </c>
      <c r="K10" s="235" t="s">
        <v>431</v>
      </c>
    </row>
    <row r="11">
      <c r="B11" s="14" t="n">
        <v>2000</v>
      </c>
      <c r="C11" s="227" t="n">
        <v>10192</v>
      </c>
      <c r="D11" s="228" t="n">
        <v>4529</v>
      </c>
      <c r="E11" s="229" t="s">
        <v>405</v>
      </c>
      <c r="F11" s="230" t="n">
        <v>10196</v>
      </c>
      <c r="G11" s="231" t="n">
        <v>7095</v>
      </c>
      <c r="H11" s="232" t="s">
        <v>415</v>
      </c>
      <c r="I11" s="233" t="n">
        <v>6402</v>
      </c>
      <c r="J11" s="234" t="n">
        <v>4709</v>
      </c>
      <c r="K11" s="235" t="s">
        <v>432</v>
      </c>
    </row>
    <row r="12">
      <c r="B12" s="14" t="n">
        <v>2005</v>
      </c>
      <c r="C12" s="227" t="n">
        <v>10505</v>
      </c>
      <c r="D12" s="228" t="n">
        <v>4746</v>
      </c>
      <c r="E12" s="229" t="s">
        <v>275</v>
      </c>
      <c r="F12" s="230" t="n">
        <v>10812</v>
      </c>
      <c r="G12" s="231" t="n">
        <v>7130</v>
      </c>
      <c r="H12" s="232" t="s">
        <v>416</v>
      </c>
      <c r="I12" s="233" t="n">
        <v>6501</v>
      </c>
      <c r="J12" s="234" t="n">
        <v>4500</v>
      </c>
      <c r="K12" s="235" t="s">
        <v>433</v>
      </c>
    </row>
    <row r="13">
      <c r="B13" s="14" t="n">
        <v>2009</v>
      </c>
      <c r="C13" s="227" t="n">
        <v>10803</v>
      </c>
      <c r="D13" s="228" t="n">
        <v>4738</v>
      </c>
      <c r="E13" s="229" t="s">
        <v>370</v>
      </c>
      <c r="F13" s="230" t="n">
        <v>10144</v>
      </c>
      <c r="G13" s="231" t="n">
        <v>6667</v>
      </c>
      <c r="H13" s="232" t="s">
        <v>417</v>
      </c>
      <c r="I13" s="233" t="n">
        <v>6006</v>
      </c>
      <c r="J13" s="234" t="n">
        <v>4259</v>
      </c>
      <c r="K13" s="235" t="s">
        <v>412</v>
      </c>
    </row>
    <row r="14">
      <c r="B14" s="14" t="n">
        <v>2010</v>
      </c>
      <c r="C14" s="227" t="n">
        <v>10878</v>
      </c>
      <c r="D14" s="228" t="n">
        <v>4802</v>
      </c>
      <c r="E14" s="229" t="s">
        <v>372</v>
      </c>
      <c r="F14" s="230" t="n">
        <v>9939</v>
      </c>
      <c r="G14" s="231" t="n">
        <v>6558</v>
      </c>
      <c r="H14" s="232" t="s">
        <v>416</v>
      </c>
      <c r="I14" s="233" t="n">
        <v>5983</v>
      </c>
      <c r="J14" s="234" t="n">
        <v>4236</v>
      </c>
      <c r="K14" s="235" t="s">
        <v>434</v>
      </c>
    </row>
    <row r="15">
      <c r="B15" s="14" t="n">
        <v>2011</v>
      </c>
      <c r="C15" s="227" t="n">
        <v>11002</v>
      </c>
      <c r="D15" s="228" t="n">
        <v>4820</v>
      </c>
      <c r="E15" s="229" t="s">
        <v>406</v>
      </c>
      <c r="F15" s="230" t="n">
        <v>9776</v>
      </c>
      <c r="G15" s="231" t="n">
        <v>6422</v>
      </c>
      <c r="H15" s="232" t="s">
        <v>417</v>
      </c>
      <c r="I15" s="233" t="n">
        <v>5913</v>
      </c>
      <c r="J15" s="234" t="n">
        <v>4157</v>
      </c>
      <c r="K15" s="235" t="s">
        <v>435</v>
      </c>
    </row>
    <row r="16">
      <c r="B16" s="14" t="n">
        <v>2012</v>
      </c>
      <c r="C16" s="227" t="n">
        <v>10884</v>
      </c>
      <c r="D16" s="228" t="n">
        <v>4763</v>
      </c>
      <c r="E16" s="229" t="s">
        <v>406</v>
      </c>
      <c r="F16" s="230" t="n">
        <v>9672</v>
      </c>
      <c r="G16" s="231" t="n">
        <v>6322</v>
      </c>
      <c r="H16" s="232" t="s">
        <v>418</v>
      </c>
      <c r="I16" s="233" t="n">
        <v>5698</v>
      </c>
      <c r="J16" s="234" t="n">
        <v>4074</v>
      </c>
      <c r="K16" s="235" t="s">
        <v>436</v>
      </c>
    </row>
    <row r="17">
      <c r="B17" s="14" t="n">
        <v>2013</v>
      </c>
      <c r="C17" s="227" t="n">
        <v>10650</v>
      </c>
      <c r="D17" s="228" t="n">
        <v>4740</v>
      </c>
      <c r="E17" s="229" t="s">
        <v>407</v>
      </c>
      <c r="F17" s="230" t="n">
        <v>9566</v>
      </c>
      <c r="G17" s="231" t="n">
        <v>6204</v>
      </c>
      <c r="H17" s="232" t="s">
        <v>419</v>
      </c>
      <c r="I17" s="233" t="n">
        <v>5622</v>
      </c>
      <c r="J17" s="234" t="n">
        <v>3951</v>
      </c>
      <c r="K17" s="235" t="s">
        <v>435</v>
      </c>
    </row>
    <row r="18">
      <c r="B18" s="14" t="n">
        <v>2014</v>
      </c>
      <c r="C18" s="227" t="n">
        <v>8050</v>
      </c>
      <c r="D18" s="228" t="n">
        <v>3503</v>
      </c>
      <c r="E18" s="229" t="s">
        <v>368</v>
      </c>
      <c r="F18" s="230" t="n">
        <v>7327</v>
      </c>
      <c r="G18" s="231" t="n">
        <v>4725</v>
      </c>
      <c r="H18" s="232" t="s">
        <v>420</v>
      </c>
      <c r="I18" s="233" t="n">
        <v>4282</v>
      </c>
      <c r="J18" s="234" t="n">
        <v>2968</v>
      </c>
      <c r="K18" s="235" t="s">
        <v>437</v>
      </c>
    </row>
    <row r="19">
      <c r="B19" s="14" t="n">
        <v>2015</v>
      </c>
      <c r="C19" s="227" t="n">
        <v>8184</v>
      </c>
      <c r="D19" s="228" t="n">
        <v>3641</v>
      </c>
      <c r="E19" s="229" t="s">
        <v>407</v>
      </c>
      <c r="F19" s="230" t="n">
        <v>7126</v>
      </c>
      <c r="G19" s="231" t="n">
        <v>4501</v>
      </c>
      <c r="H19" s="232" t="s">
        <v>421</v>
      </c>
      <c r="I19" s="233" t="n">
        <v>4101</v>
      </c>
      <c r="J19" s="234" t="n">
        <v>2777</v>
      </c>
      <c r="K19" s="235" t="s">
        <v>438</v>
      </c>
    </row>
    <row r="20">
      <c r="B20" s="14" t="n">
        <v>2016</v>
      </c>
      <c r="C20" s="227" t="n">
        <v>8007</v>
      </c>
      <c r="D20" s="228" t="n">
        <v>3615</v>
      </c>
      <c r="E20" s="229" t="s">
        <v>275</v>
      </c>
      <c r="F20" s="230" t="n">
        <v>6913</v>
      </c>
      <c r="G20" s="231" t="n">
        <v>4383</v>
      </c>
      <c r="H20" s="232" t="s">
        <v>422</v>
      </c>
      <c r="I20" s="233" t="n">
        <v>4354</v>
      </c>
      <c r="J20" s="234" t="n">
        <v>2886</v>
      </c>
      <c r="K20" s="235" t="s">
        <v>439</v>
      </c>
    </row>
    <row r="21">
      <c r="B21" s="14" t="n">
        <v>2017</v>
      </c>
      <c r="C21" s="227" t="n">
        <v>7938</v>
      </c>
      <c r="D21" s="228" t="n">
        <v>3562</v>
      </c>
      <c r="E21" s="229" t="s">
        <v>404</v>
      </c>
      <c r="F21" s="230" t="n">
        <v>6877</v>
      </c>
      <c r="G21" s="231" t="n">
        <v>4336</v>
      </c>
      <c r="H21" s="232" t="s">
        <v>423</v>
      </c>
      <c r="I21" s="233" t="n">
        <v>4515</v>
      </c>
      <c r="J21" s="234" t="n">
        <v>3029</v>
      </c>
      <c r="K21" s="235" t="s">
        <v>440</v>
      </c>
    </row>
    <row r="22">
      <c r="B22" s="14" t="n">
        <v>2018</v>
      </c>
      <c r="C22" s="227" t="n">
        <v>7696</v>
      </c>
      <c r="D22" s="228" t="n">
        <v>3496</v>
      </c>
      <c r="E22" s="229" t="s">
        <v>408</v>
      </c>
      <c r="F22" s="230" t="n">
        <v>6964</v>
      </c>
      <c r="G22" s="231" t="n">
        <v>4327</v>
      </c>
      <c r="H22" s="232" t="s">
        <v>424</v>
      </c>
      <c r="I22" s="233" t="n">
        <v>4516</v>
      </c>
      <c r="J22" s="234" t="n">
        <v>3008</v>
      </c>
      <c r="K22" s="235" t="s">
        <v>441</v>
      </c>
    </row>
    <row r="23">
      <c r="B23" s="14" t="n">
        <v>2019</v>
      </c>
      <c r="C23" s="227" t="n">
        <v>7853</v>
      </c>
      <c r="D23" s="228" t="n">
        <v>3633</v>
      </c>
      <c r="E23" s="229" t="s">
        <v>376</v>
      </c>
      <c r="F23" s="230" t="n">
        <v>7200</v>
      </c>
      <c r="G23" s="231" t="n">
        <v>4436</v>
      </c>
      <c r="H23" s="232" t="s">
        <v>425</v>
      </c>
      <c r="I23" s="233" t="n">
        <v>4537</v>
      </c>
      <c r="J23" s="234" t="n">
        <v>3031</v>
      </c>
      <c r="K23" s="235" t="s">
        <v>442</v>
      </c>
    </row>
    <row r="24">
      <c r="B24" s="14" t="n">
        <v>2020</v>
      </c>
      <c r="C24" s="227" t="n">
        <v>7995</v>
      </c>
      <c r="D24" s="228" t="n">
        <v>3652</v>
      </c>
      <c r="E24" s="229" t="s">
        <v>409</v>
      </c>
      <c r="F24" s="230" t="n">
        <v>7226</v>
      </c>
      <c r="G24" s="231" t="n">
        <v>4477</v>
      </c>
      <c r="H24" s="232" t="s">
        <v>426</v>
      </c>
      <c r="I24" s="233" t="n">
        <v>4555</v>
      </c>
      <c r="J24" s="234" t="n">
        <v>3061</v>
      </c>
      <c r="K24" s="235" t="s">
        <v>443</v>
      </c>
    </row>
    <row r="25">
      <c r="B25" s="14" t="n">
        <v>2021</v>
      </c>
      <c r="C25" s="227" t="n">
        <v>8463</v>
      </c>
      <c r="D25" s="228" t="n">
        <v>3831</v>
      </c>
      <c r="E25" s="229" t="s">
        <v>410</v>
      </c>
      <c r="F25" s="230" t="n">
        <v>7498</v>
      </c>
      <c r="G25" s="231" t="n">
        <v>4629</v>
      </c>
      <c r="H25" s="232" t="s">
        <v>427</v>
      </c>
      <c r="I25" s="233" t="n">
        <v>4820</v>
      </c>
      <c r="J25" s="234" t="n">
        <v>3292</v>
      </c>
      <c r="K25" s="235" t="s">
        <v>444</v>
      </c>
    </row>
    <row r="26">
      <c r="B26" s="14" t="n">
        <v>2022</v>
      </c>
      <c r="C26" s="227" t="n">
        <v>8803</v>
      </c>
      <c r="D26" s="228" t="n">
        <v>3971</v>
      </c>
      <c r="E26" s="229" t="s">
        <v>373</v>
      </c>
      <c r="F26" s="230" t="n">
        <v>7789</v>
      </c>
      <c r="G26" s="231" t="n">
        <v>4913</v>
      </c>
      <c r="H26" s="232" t="s">
        <v>423</v>
      </c>
      <c r="I26" s="233" t="n">
        <v>5117</v>
      </c>
      <c r="J26" s="234" t="n">
        <v>3473</v>
      </c>
      <c r="K26" s="235" t="s">
        <v>445</v>
      </c>
    </row>
    <row r="27">
      <c r="B27" s="27" t="n">
        <v>2023</v>
      </c>
      <c r="C27" s="236" t="n">
        <v>9118</v>
      </c>
      <c r="D27" s="237" t="n">
        <v>4120</v>
      </c>
      <c r="E27" s="238" t="s">
        <v>275</v>
      </c>
      <c r="F27" s="239" t="n">
        <v>8285</v>
      </c>
      <c r="G27" s="240" t="n">
        <v>5235</v>
      </c>
      <c r="H27" s="241" t="s">
        <v>421</v>
      </c>
      <c r="I27" s="242" t="n">
        <v>5178</v>
      </c>
      <c r="J27" s="243" t="n">
        <v>3525</v>
      </c>
      <c r="K27" s="244" t="s">
        <v>446</v>
      </c>
    </row>
  </sheetData>
  <mergeCells count="10">
    <mergeCell ref="B4:B6"/>
    <mergeCell ref="C4:E4"/>
    <mergeCell ref="F4:H4"/>
    <mergeCell ref="I4:K4"/>
    <mergeCell ref="C5:C6"/>
    <mergeCell ref="D5:E5"/>
    <mergeCell ref="F5:F6"/>
    <mergeCell ref="G5:H5"/>
    <mergeCell ref="I5:I6"/>
    <mergeCell ref="J5:K5"/>
  </mergeCells>
  <pageMargins left="0.7" right="0.7" top="0.75" bottom="0.75" header="0.3" footer="0.3"/>
  <pageSetup paperSize="9" orientation="landscape" scale="50" fitToWidth="0" fitToHeight="0" horizontalDpi="300" verticalDpi="30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19.71" hidden="0" customWidth="1"/>
    <col min="3" max="3" width="10.71" hidden="0" customWidth="1"/>
    <col min="4" max="4" width="10.71" hidden="0" customWidth="1"/>
    <col min="5" max="5" width="10.71" hidden="0" customWidth="1"/>
    <col min="6" max="6" width="10.71" hidden="0" customWidth="1"/>
  </cols>
  <sheetData>
    <row r="1">
      <c r="B1" s="3" t="s">
        <v>15</v>
      </c>
    </row>
    <row r="4">
      <c r="B4" s="12" t="s">
        <v>23</v>
      </c>
      <c r="C4" s="138" t="s">
        <v>447</v>
      </c>
      <c r="D4" s="138" t="s">
        <v>447</v>
      </c>
      <c r="E4" s="138" t="s">
        <v>448</v>
      </c>
      <c r="F4" s="138" t="s">
        <v>448</v>
      </c>
    </row>
    <row r="5" ht="28" customHeight="1">
      <c r="B5" s="12" t="s">
        <v>23</v>
      </c>
      <c r="C5" s="13" t="s">
        <v>449</v>
      </c>
      <c r="D5" s="13" t="s">
        <v>450</v>
      </c>
      <c r="E5" s="13" t="s">
        <v>451</v>
      </c>
      <c r="F5" s="13" t="s">
        <v>452</v>
      </c>
    </row>
    <row r="6">
      <c r="B6" s="14" t="s">
        <v>453</v>
      </c>
      <c r="C6" s="245" t="n">
        <v>7248</v>
      </c>
      <c r="D6" s="246" t="n">
        <v>1870</v>
      </c>
      <c r="E6" s="247" t="n">
        <v>4883</v>
      </c>
      <c r="F6" s="248" t="n">
        <v>4235</v>
      </c>
    </row>
    <row r="7">
      <c r="B7" s="14" t="s">
        <v>454</v>
      </c>
      <c r="C7" s="245" t="n">
        <v>5408</v>
      </c>
      <c r="D7" s="246" t="n">
        <v>2877</v>
      </c>
      <c r="E7" s="247" t="n">
        <v>4032</v>
      </c>
      <c r="F7" s="248" t="n">
        <v>4253</v>
      </c>
    </row>
    <row r="8">
      <c r="B8" s="27" t="s">
        <v>455</v>
      </c>
      <c r="C8" s="249" t="n">
        <v>2368</v>
      </c>
      <c r="D8" s="250" t="n">
        <v>2810</v>
      </c>
      <c r="E8" s="251" t="n">
        <v>2309</v>
      </c>
      <c r="F8" s="252" t="n">
        <v>2869</v>
      </c>
    </row>
  </sheetData>
  <mergeCells count="3">
    <mergeCell ref="B4:B5"/>
    <mergeCell ref="C4:D4"/>
    <mergeCell ref="E4:F4"/>
  </mergeCells>
  <pageMargins left="0.7" right="0.7" top="0.75" bottom="0.75" header="0.3" footer="0.3"/>
  <pageSetup paperSize="9" orientation="landscape" scale="50" fitToWidth="0" fitToHeight="0"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19.71" hidden="0" customWidth="1"/>
    <col min="3" max="3" width="10.71" hidden="0" customWidth="1"/>
    <col min="4" max="4" width="10.71" hidden="0" customWidth="1"/>
    <col min="5" max="5" width="10.71" hidden="0" customWidth="1"/>
    <col min="6" max="6" width="10.71" hidden="0" customWidth="1"/>
  </cols>
  <sheetData>
    <row r="1">
      <c r="B1" s="3" t="s">
        <v>16</v>
      </c>
    </row>
    <row r="4">
      <c r="B4" s="12" t="s">
        <v>23</v>
      </c>
      <c r="C4" s="138" t="s">
        <v>447</v>
      </c>
      <c r="D4" s="138" t="s">
        <v>447</v>
      </c>
      <c r="E4" s="138" t="s">
        <v>448</v>
      </c>
      <c r="F4" s="138" t="s">
        <v>448</v>
      </c>
    </row>
    <row r="5" ht="28" customHeight="1">
      <c r="B5" s="12" t="s">
        <v>23</v>
      </c>
      <c r="C5" s="13" t="s">
        <v>449</v>
      </c>
      <c r="D5" s="13" t="s">
        <v>450</v>
      </c>
      <c r="E5" s="13" t="s">
        <v>451</v>
      </c>
      <c r="F5" s="13" t="s">
        <v>452</v>
      </c>
    </row>
    <row r="6">
      <c r="B6" s="14" t="s">
        <v>456</v>
      </c>
      <c r="C6" s="253" t="n">
        <v>51</v>
      </c>
      <c r="D6" s="254" t="n">
        <v>33</v>
      </c>
      <c r="E6" s="255" t="n">
        <v>33</v>
      </c>
      <c r="F6" s="256" t="n">
        <v>51</v>
      </c>
    </row>
    <row r="7">
      <c r="B7" s="14" t="s">
        <v>457</v>
      </c>
      <c r="C7" s="253" t="n">
        <v>334</v>
      </c>
      <c r="D7" s="254" t="n">
        <v>264</v>
      </c>
      <c r="E7" s="255" t="n">
        <v>359</v>
      </c>
      <c r="F7" s="256" t="n">
        <v>239</v>
      </c>
    </row>
    <row r="8">
      <c r="B8" s="27" t="s">
        <v>458</v>
      </c>
      <c r="C8" s="257" t="n">
        <v>385</v>
      </c>
      <c r="D8" s="258" t="n">
        <v>297</v>
      </c>
      <c r="E8" s="259" t="n">
        <v>392</v>
      </c>
      <c r="F8" s="260" t="n">
        <v>290</v>
      </c>
    </row>
  </sheetData>
  <mergeCells count="3">
    <mergeCell ref="B4:B5"/>
    <mergeCell ref="C4:D4"/>
    <mergeCell ref="E4:F4"/>
  </mergeCells>
  <pageMargins left="0.7" right="0.7" top="0.75" bottom="0.75" header="0.3" footer="0.3"/>
  <pageSetup paperSize="9" orientation="landscape" scale="50" fitToWidth="0" fitToHeight="0"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17</v>
      </c>
    </row>
    <row r="4">
      <c r="B4" s="12" t="s">
        <v>77</v>
      </c>
      <c r="C4" s="13" t="s">
        <v>78</v>
      </c>
      <c r="D4" s="13" t="s">
        <v>79</v>
      </c>
      <c r="E4" s="13" t="s">
        <v>80</v>
      </c>
      <c r="F4" s="13" t="s">
        <v>459</v>
      </c>
      <c r="G4" s="13" t="s">
        <v>81</v>
      </c>
      <c r="H4" s="13" t="s">
        <v>82</v>
      </c>
      <c r="I4" s="13" t="s">
        <v>83</v>
      </c>
      <c r="J4" s="13" t="s">
        <v>84</v>
      </c>
      <c r="K4" s="13" t="s">
        <v>85</v>
      </c>
      <c r="L4" s="13" t="s">
        <v>86</v>
      </c>
      <c r="M4" s="13" t="s">
        <v>460</v>
      </c>
      <c r="N4" s="13" t="s">
        <v>88</v>
      </c>
    </row>
    <row r="5">
      <c r="B5" s="14" t="n">
        <v>1980</v>
      </c>
      <c r="C5" s="261" t="n">
        <v>3162</v>
      </c>
      <c r="D5" s="262" t="n">
        <v>456</v>
      </c>
      <c r="E5" s="263" t="n">
        <v>33</v>
      </c>
      <c r="F5" s="264" t="s">
        <v>90</v>
      </c>
      <c r="G5" s="265" t="n">
        <v>1264</v>
      </c>
      <c r="H5" s="266" t="n">
        <v>466</v>
      </c>
      <c r="I5" s="267" t="n">
        <v>458</v>
      </c>
      <c r="J5" s="268" t="n">
        <v>295</v>
      </c>
      <c r="K5" s="269" t="n">
        <v>148</v>
      </c>
      <c r="L5" s="270" t="n">
        <v>29</v>
      </c>
      <c r="M5" s="271" t="n">
        <v>0</v>
      </c>
      <c r="N5" s="272" t="n">
        <v>13</v>
      </c>
    </row>
    <row r="6">
      <c r="B6" s="14" t="n">
        <v>1985</v>
      </c>
      <c r="C6" s="261" t="n">
        <v>3299</v>
      </c>
      <c r="D6" s="262" t="n">
        <v>481</v>
      </c>
      <c r="E6" s="263" t="n">
        <v>58</v>
      </c>
      <c r="F6" s="264" t="s">
        <v>90</v>
      </c>
      <c r="G6" s="265" t="n">
        <v>1324</v>
      </c>
      <c r="H6" s="266" t="n">
        <v>454</v>
      </c>
      <c r="I6" s="267" t="n">
        <v>476</v>
      </c>
      <c r="J6" s="268" t="n">
        <v>324</v>
      </c>
      <c r="K6" s="269" t="n">
        <v>133</v>
      </c>
      <c r="L6" s="270" t="n">
        <v>34</v>
      </c>
      <c r="M6" s="271" t="n">
        <v>0</v>
      </c>
      <c r="N6" s="272" t="n">
        <v>15</v>
      </c>
    </row>
    <row r="7">
      <c r="B7" s="14" t="n">
        <v>1990</v>
      </c>
      <c r="C7" s="261" t="n">
        <v>3588</v>
      </c>
      <c r="D7" s="262" t="n">
        <v>612</v>
      </c>
      <c r="E7" s="263" t="n">
        <v>85</v>
      </c>
      <c r="F7" s="264" t="s">
        <v>90</v>
      </c>
      <c r="G7" s="265" t="n">
        <v>1511</v>
      </c>
      <c r="H7" s="266" t="n">
        <v>429</v>
      </c>
      <c r="I7" s="267" t="n">
        <v>443</v>
      </c>
      <c r="J7" s="268" t="n">
        <v>311</v>
      </c>
      <c r="K7" s="269" t="n">
        <v>152</v>
      </c>
      <c r="L7" s="270" t="n">
        <v>29</v>
      </c>
      <c r="M7" s="271" t="n">
        <v>1</v>
      </c>
      <c r="N7" s="272" t="n">
        <v>15</v>
      </c>
    </row>
    <row r="8">
      <c r="B8" s="14" t="n">
        <v>1995</v>
      </c>
      <c r="C8" s="261" t="n">
        <v>3916</v>
      </c>
      <c r="D8" s="262" t="n">
        <v>667</v>
      </c>
      <c r="E8" s="263" t="n">
        <v>127</v>
      </c>
      <c r="F8" s="264" t="s">
        <v>90</v>
      </c>
      <c r="G8" s="265" t="n">
        <v>1576</v>
      </c>
      <c r="H8" s="266" t="n">
        <v>470</v>
      </c>
      <c r="I8" s="267" t="n">
        <v>491</v>
      </c>
      <c r="J8" s="268" t="n">
        <v>360</v>
      </c>
      <c r="K8" s="269" t="n">
        <v>181</v>
      </c>
      <c r="L8" s="270" t="n">
        <v>23</v>
      </c>
      <c r="M8" s="271" t="n">
        <v>4</v>
      </c>
      <c r="N8" s="272" t="n">
        <v>17</v>
      </c>
    </row>
    <row r="9">
      <c r="B9" s="14" t="n">
        <v>2000</v>
      </c>
      <c r="C9" s="261" t="n">
        <v>4149</v>
      </c>
      <c r="D9" s="262" t="n">
        <v>666</v>
      </c>
      <c r="E9" s="263" t="n">
        <v>160</v>
      </c>
      <c r="F9" s="264" t="s">
        <v>90</v>
      </c>
      <c r="G9" s="265" t="n">
        <v>1610</v>
      </c>
      <c r="H9" s="266" t="n">
        <v>484</v>
      </c>
      <c r="I9" s="267" t="n">
        <v>554</v>
      </c>
      <c r="J9" s="268" t="n">
        <v>396</v>
      </c>
      <c r="K9" s="269" t="n">
        <v>219</v>
      </c>
      <c r="L9" s="270" t="n">
        <v>28</v>
      </c>
      <c r="M9" s="271" t="n">
        <v>9</v>
      </c>
      <c r="N9" s="272" t="n">
        <v>23</v>
      </c>
    </row>
    <row r="10">
      <c r="B10" s="14" t="n">
        <v>2005</v>
      </c>
      <c r="C10" s="261" t="n">
        <v>4098</v>
      </c>
      <c r="D10" s="262" t="n">
        <v>661</v>
      </c>
      <c r="E10" s="263" t="n">
        <v>150</v>
      </c>
      <c r="F10" s="264" t="s">
        <v>90</v>
      </c>
      <c r="G10" s="265" t="n">
        <v>1494</v>
      </c>
      <c r="H10" s="266" t="n">
        <v>504</v>
      </c>
      <c r="I10" s="267" t="n">
        <v>590</v>
      </c>
      <c r="J10" s="268" t="n">
        <v>431</v>
      </c>
      <c r="K10" s="269" t="n">
        <v>219</v>
      </c>
      <c r="L10" s="270" t="n">
        <v>24</v>
      </c>
      <c r="M10" s="271" t="n">
        <v>12</v>
      </c>
      <c r="N10" s="272" t="n">
        <v>13</v>
      </c>
    </row>
    <row r="11">
      <c r="B11" s="14" t="n">
        <v>2006</v>
      </c>
      <c r="C11" s="261" t="n">
        <v>4065</v>
      </c>
      <c r="D11" s="262" t="n">
        <v>648</v>
      </c>
      <c r="E11" s="263" t="n">
        <v>148</v>
      </c>
      <c r="F11" s="264" t="s">
        <v>90</v>
      </c>
      <c r="G11" s="265" t="n">
        <v>1498</v>
      </c>
      <c r="H11" s="266" t="n">
        <v>496</v>
      </c>
      <c r="I11" s="267" t="n">
        <v>586</v>
      </c>
      <c r="J11" s="268" t="n">
        <v>438</v>
      </c>
      <c r="K11" s="269" t="n">
        <v>216</v>
      </c>
      <c r="L11" s="270" t="n">
        <v>11</v>
      </c>
      <c r="M11" s="271" t="n">
        <v>9</v>
      </c>
      <c r="N11" s="272" t="n">
        <v>15</v>
      </c>
    </row>
    <row r="12">
      <c r="B12" s="14" t="n">
        <v>2007</v>
      </c>
      <c r="C12" s="261" t="n">
        <v>4041</v>
      </c>
      <c r="D12" s="262" t="n">
        <v>657</v>
      </c>
      <c r="E12" s="263" t="n">
        <v>144</v>
      </c>
      <c r="F12" s="264" t="s">
        <v>90</v>
      </c>
      <c r="G12" s="265" t="n">
        <v>1501</v>
      </c>
      <c r="H12" s="266" t="n">
        <v>493</v>
      </c>
      <c r="I12" s="267" t="n">
        <v>580</v>
      </c>
      <c r="J12" s="268" t="n">
        <v>436</v>
      </c>
      <c r="K12" s="269" t="n">
        <v>195</v>
      </c>
      <c r="L12" s="270" t="n">
        <v>10</v>
      </c>
      <c r="M12" s="271" t="n">
        <v>8</v>
      </c>
      <c r="N12" s="272" t="n">
        <v>17</v>
      </c>
    </row>
    <row r="13">
      <c r="B13" s="14" t="n">
        <v>2008</v>
      </c>
      <c r="C13" s="261" t="n">
        <v>4023</v>
      </c>
      <c r="D13" s="262" t="n">
        <v>668</v>
      </c>
      <c r="E13" s="263" t="n">
        <v>142</v>
      </c>
      <c r="F13" s="264" t="s">
        <v>90</v>
      </c>
      <c r="G13" s="265" t="n">
        <v>1517</v>
      </c>
      <c r="H13" s="266" t="n">
        <v>494</v>
      </c>
      <c r="I13" s="267" t="n">
        <v>572</v>
      </c>
      <c r="J13" s="268" t="n">
        <v>437</v>
      </c>
      <c r="K13" s="269" t="n">
        <v>160</v>
      </c>
      <c r="L13" s="270" t="n">
        <v>10</v>
      </c>
      <c r="M13" s="271" t="n">
        <v>10</v>
      </c>
      <c r="N13" s="272" t="n">
        <v>13</v>
      </c>
    </row>
    <row r="14">
      <c r="B14" s="14" t="n">
        <v>2009</v>
      </c>
      <c r="C14" s="261" t="n">
        <v>3991</v>
      </c>
      <c r="D14" s="262" t="n">
        <v>679</v>
      </c>
      <c r="E14" s="263" t="n">
        <v>132</v>
      </c>
      <c r="F14" s="264" t="s">
        <v>90</v>
      </c>
      <c r="G14" s="265" t="n">
        <v>1553</v>
      </c>
      <c r="H14" s="266" t="n">
        <v>497</v>
      </c>
      <c r="I14" s="267" t="n">
        <v>566</v>
      </c>
      <c r="J14" s="268" t="n">
        <v>430</v>
      </c>
      <c r="K14" s="269" t="n">
        <v>107</v>
      </c>
      <c r="L14" s="270" t="n">
        <v>7</v>
      </c>
      <c r="M14" s="271" t="n">
        <v>9</v>
      </c>
      <c r="N14" s="272" t="n">
        <v>11</v>
      </c>
    </row>
    <row r="15">
      <c r="B15" s="14" t="n">
        <v>2010</v>
      </c>
      <c r="C15" s="261" t="n">
        <v>3993</v>
      </c>
      <c r="D15" s="262" t="n">
        <v>687</v>
      </c>
      <c r="E15" s="263" t="n">
        <v>135</v>
      </c>
      <c r="F15" s="264" t="s">
        <v>90</v>
      </c>
      <c r="G15" s="265" t="n">
        <v>1577</v>
      </c>
      <c r="H15" s="266" t="n">
        <v>508</v>
      </c>
      <c r="I15" s="267" t="n">
        <v>557</v>
      </c>
      <c r="J15" s="268" t="n">
        <v>435</v>
      </c>
      <c r="K15" s="269" t="n">
        <v>69</v>
      </c>
      <c r="L15" s="270" t="n">
        <v>7</v>
      </c>
      <c r="M15" s="271" t="n">
        <v>9</v>
      </c>
      <c r="N15" s="272" t="n">
        <v>9</v>
      </c>
    </row>
    <row r="16">
      <c r="B16" s="14" t="n">
        <v>2011</v>
      </c>
      <c r="C16" s="261" t="n">
        <v>3983</v>
      </c>
      <c r="D16" s="262" t="n">
        <v>687</v>
      </c>
      <c r="E16" s="263" t="n">
        <v>138</v>
      </c>
      <c r="F16" s="264" t="s">
        <v>90</v>
      </c>
      <c r="G16" s="265" t="n">
        <v>1583</v>
      </c>
      <c r="H16" s="266" t="n">
        <v>514</v>
      </c>
      <c r="I16" s="267" t="n">
        <v>552</v>
      </c>
      <c r="J16" s="268" t="n">
        <v>431</v>
      </c>
      <c r="K16" s="269" t="n">
        <v>58</v>
      </c>
      <c r="L16" s="270" t="n">
        <v>6</v>
      </c>
      <c r="M16" s="271" t="n">
        <v>9</v>
      </c>
      <c r="N16" s="272" t="n">
        <v>5</v>
      </c>
    </row>
    <row r="17">
      <c r="B17" s="14" t="n">
        <v>2012</v>
      </c>
      <c r="C17" s="261" t="n">
        <v>4016</v>
      </c>
      <c r="D17" s="262" t="n">
        <v>711</v>
      </c>
      <c r="E17" s="263" t="n">
        <v>140</v>
      </c>
      <c r="F17" s="264" t="s">
        <v>90</v>
      </c>
      <c r="G17" s="265" t="n">
        <v>1607</v>
      </c>
      <c r="H17" s="266" t="n">
        <v>514</v>
      </c>
      <c r="I17" s="267" t="n">
        <v>545</v>
      </c>
      <c r="J17" s="268" t="n">
        <v>417</v>
      </c>
      <c r="K17" s="269" t="n">
        <v>59</v>
      </c>
      <c r="L17" s="270" t="n">
        <v>8</v>
      </c>
      <c r="M17" s="271" t="n">
        <v>10</v>
      </c>
      <c r="N17" s="272" t="n">
        <v>5</v>
      </c>
    </row>
    <row r="18">
      <c r="B18" s="14" t="n">
        <v>2013</v>
      </c>
      <c r="C18" s="261" t="n">
        <v>3990</v>
      </c>
      <c r="D18" s="262" t="n">
        <v>713</v>
      </c>
      <c r="E18" s="263" t="n">
        <v>137</v>
      </c>
      <c r="F18" s="264" t="s">
        <v>90</v>
      </c>
      <c r="G18" s="265" t="n">
        <v>1615</v>
      </c>
      <c r="H18" s="266" t="n">
        <v>512</v>
      </c>
      <c r="I18" s="267" t="n">
        <v>536</v>
      </c>
      <c r="J18" s="268" t="n">
        <v>400</v>
      </c>
      <c r="K18" s="269" t="n">
        <v>53</v>
      </c>
      <c r="L18" s="270" t="n">
        <v>8</v>
      </c>
      <c r="M18" s="271" t="n">
        <v>9</v>
      </c>
      <c r="N18" s="272" t="n">
        <v>7</v>
      </c>
    </row>
    <row r="19">
      <c r="B19" s="14" t="n">
        <v>2014</v>
      </c>
      <c r="C19" s="261" t="n">
        <v>3993</v>
      </c>
      <c r="D19" s="262" t="n">
        <v>739</v>
      </c>
      <c r="E19" s="263" t="n">
        <v>128</v>
      </c>
      <c r="F19" s="264" t="s">
        <v>90</v>
      </c>
      <c r="G19" s="265" t="n">
        <v>1959</v>
      </c>
      <c r="H19" s="266" t="n">
        <v>386</v>
      </c>
      <c r="I19" s="267" t="n">
        <v>409</v>
      </c>
      <c r="J19" s="268" t="n">
        <v>303</v>
      </c>
      <c r="K19" s="269" t="n">
        <v>49</v>
      </c>
      <c r="L19" s="270" t="n">
        <v>6</v>
      </c>
      <c r="M19" s="271" t="n">
        <v>8</v>
      </c>
      <c r="N19" s="272" t="n">
        <v>6</v>
      </c>
    </row>
    <row r="20">
      <c r="B20" s="14" t="n">
        <v>2015</v>
      </c>
      <c r="C20" s="261" t="n">
        <v>4000</v>
      </c>
      <c r="D20" s="262" t="n">
        <v>755</v>
      </c>
      <c r="E20" s="263" t="n">
        <v>86</v>
      </c>
      <c r="F20" s="264" t="s">
        <v>90</v>
      </c>
      <c r="G20" s="265" t="n">
        <v>1986</v>
      </c>
      <c r="H20" s="266" t="n">
        <v>392</v>
      </c>
      <c r="I20" s="267" t="n">
        <v>403</v>
      </c>
      <c r="J20" s="268" t="n">
        <v>299</v>
      </c>
      <c r="K20" s="269" t="n">
        <v>52</v>
      </c>
      <c r="L20" s="270" t="n">
        <v>4</v>
      </c>
      <c r="M20" s="271" t="n">
        <v>17</v>
      </c>
      <c r="N20" s="272" t="n">
        <v>6</v>
      </c>
    </row>
    <row r="21">
      <c r="B21" s="14" t="n">
        <v>2016</v>
      </c>
      <c r="C21" s="261" t="n">
        <v>4002</v>
      </c>
      <c r="D21" s="262" t="n">
        <v>750</v>
      </c>
      <c r="E21" s="263" t="n">
        <v>72</v>
      </c>
      <c r="F21" s="264" t="s">
        <v>90</v>
      </c>
      <c r="G21" s="265" t="n">
        <v>2027</v>
      </c>
      <c r="H21" s="266" t="n">
        <v>381</v>
      </c>
      <c r="I21" s="267" t="n">
        <v>384</v>
      </c>
      <c r="J21" s="268" t="n">
        <v>301</v>
      </c>
      <c r="K21" s="269" t="n">
        <v>54</v>
      </c>
      <c r="L21" s="270" t="n">
        <v>4</v>
      </c>
      <c r="M21" s="271" t="n">
        <v>23</v>
      </c>
      <c r="N21" s="272" t="n">
        <v>6</v>
      </c>
    </row>
    <row r="22">
      <c r="B22" s="14" t="n">
        <v>2017</v>
      </c>
      <c r="C22" s="261" t="n">
        <v>4023</v>
      </c>
      <c r="D22" s="262" t="n">
        <v>750</v>
      </c>
      <c r="E22" s="263" t="n">
        <v>70</v>
      </c>
      <c r="F22" s="264" t="s">
        <v>90</v>
      </c>
      <c r="G22" s="265" t="n">
        <v>2060</v>
      </c>
      <c r="H22" s="266" t="n">
        <v>385</v>
      </c>
      <c r="I22" s="267" t="n">
        <v>379</v>
      </c>
      <c r="J22" s="268" t="n">
        <v>292</v>
      </c>
      <c r="K22" s="269" t="n">
        <v>59</v>
      </c>
      <c r="L22" s="270" t="n">
        <v>2</v>
      </c>
      <c r="M22" s="271" t="n">
        <v>21</v>
      </c>
      <c r="N22" s="272" t="n">
        <v>5</v>
      </c>
    </row>
    <row r="23">
      <c r="B23" s="14" t="n">
        <v>2018</v>
      </c>
      <c r="C23" s="261" t="n">
        <v>4065</v>
      </c>
      <c r="D23" s="262" t="n">
        <v>752</v>
      </c>
      <c r="E23" s="263" t="n">
        <v>72</v>
      </c>
      <c r="F23" s="264" t="s">
        <v>90</v>
      </c>
      <c r="G23" s="265" t="n">
        <v>2100</v>
      </c>
      <c r="H23" s="266" t="n">
        <v>374</v>
      </c>
      <c r="I23" s="267" t="n">
        <v>380</v>
      </c>
      <c r="J23" s="268" t="n">
        <v>300</v>
      </c>
      <c r="K23" s="269" t="n">
        <v>61</v>
      </c>
      <c r="L23" s="270" t="n">
        <v>2</v>
      </c>
      <c r="M23" s="271" t="n">
        <v>19</v>
      </c>
      <c r="N23" s="272" t="n">
        <v>5</v>
      </c>
    </row>
    <row r="24">
      <c r="B24" s="14" t="n">
        <v>2019</v>
      </c>
      <c r="C24" s="261" t="n">
        <v>4089</v>
      </c>
      <c r="D24" s="262" t="n">
        <v>757</v>
      </c>
      <c r="E24" s="263" t="n">
        <v>71</v>
      </c>
      <c r="F24" s="264" t="s">
        <v>90</v>
      </c>
      <c r="G24" s="265" t="n">
        <v>2125</v>
      </c>
      <c r="H24" s="266" t="n">
        <v>372</v>
      </c>
      <c r="I24" s="267" t="n">
        <v>383</v>
      </c>
      <c r="J24" s="268" t="n">
        <v>293</v>
      </c>
      <c r="K24" s="269" t="n">
        <v>60</v>
      </c>
      <c r="L24" s="270" t="n">
        <v>2</v>
      </c>
      <c r="M24" s="271" t="n">
        <v>22</v>
      </c>
      <c r="N24" s="272" t="n">
        <v>4</v>
      </c>
    </row>
    <row r="25">
      <c r="B25" s="14" t="n">
        <v>2020</v>
      </c>
      <c r="C25" s="261" t="n">
        <v>4130</v>
      </c>
      <c r="D25" s="262" t="n">
        <v>764</v>
      </c>
      <c r="E25" s="263" t="n">
        <v>63</v>
      </c>
      <c r="F25" s="264" t="n">
        <v>1</v>
      </c>
      <c r="G25" s="265" t="n">
        <v>2168</v>
      </c>
      <c r="H25" s="266" t="n">
        <v>374</v>
      </c>
      <c r="I25" s="267" t="n">
        <v>383</v>
      </c>
      <c r="J25" s="268" t="n">
        <v>294</v>
      </c>
      <c r="K25" s="269" t="n">
        <v>57</v>
      </c>
      <c r="L25" s="270" t="n">
        <v>2</v>
      </c>
      <c r="M25" s="271" t="n">
        <v>20</v>
      </c>
      <c r="N25" s="272" t="n">
        <v>4</v>
      </c>
    </row>
    <row r="26">
      <c r="B26" s="14" t="n">
        <v>2021</v>
      </c>
      <c r="C26" s="261" t="n">
        <v>4204</v>
      </c>
      <c r="D26" s="262" t="n">
        <v>783</v>
      </c>
      <c r="E26" s="263" t="n">
        <v>61</v>
      </c>
      <c r="F26" s="264" t="n">
        <v>3</v>
      </c>
      <c r="G26" s="265" t="n">
        <v>2189</v>
      </c>
      <c r="H26" s="266" t="n">
        <v>392</v>
      </c>
      <c r="I26" s="267" t="n">
        <v>390</v>
      </c>
      <c r="J26" s="268" t="n">
        <v>310</v>
      </c>
      <c r="K26" s="269" t="n">
        <v>52</v>
      </c>
      <c r="L26" s="270" t="n">
        <v>2</v>
      </c>
      <c r="M26" s="271" t="n">
        <v>18</v>
      </c>
      <c r="N26" s="272" t="n">
        <v>4</v>
      </c>
    </row>
    <row r="27">
      <c r="B27" s="14" t="n">
        <v>2022</v>
      </c>
      <c r="C27" s="261" t="n">
        <v>4286</v>
      </c>
      <c r="D27" s="262" t="n">
        <v>794</v>
      </c>
      <c r="E27" s="263" t="n">
        <v>56</v>
      </c>
      <c r="F27" s="264" t="s">
        <v>224</v>
      </c>
      <c r="G27" s="265" t="n">
        <v>2207</v>
      </c>
      <c r="H27" s="266" t="n">
        <v>415</v>
      </c>
      <c r="I27" s="267" t="n">
        <v>399</v>
      </c>
      <c r="J27" s="268" t="n">
        <v>329</v>
      </c>
      <c r="K27" s="269" t="n">
        <v>49</v>
      </c>
      <c r="L27" s="270" t="n">
        <v>1</v>
      </c>
      <c r="M27" s="271" t="n">
        <v>32</v>
      </c>
      <c r="N27" s="272" t="n">
        <v>4</v>
      </c>
    </row>
    <row r="28">
      <c r="B28" s="27" t="n">
        <v>2023</v>
      </c>
      <c r="C28" s="273" t="n">
        <v>4373</v>
      </c>
      <c r="D28" s="274" t="n">
        <v>812</v>
      </c>
      <c r="E28" s="275" t="n">
        <v>54</v>
      </c>
      <c r="F28" s="276" t="n">
        <v>2</v>
      </c>
      <c r="G28" s="277" t="n">
        <v>2243</v>
      </c>
      <c r="H28" s="278" t="n">
        <v>427</v>
      </c>
      <c r="I28" s="279" t="n">
        <v>422</v>
      </c>
      <c r="J28" s="280" t="n">
        <v>337</v>
      </c>
      <c r="K28" s="281" t="n">
        <v>48</v>
      </c>
      <c r="L28" s="282" t="n">
        <v>2</v>
      </c>
      <c r="M28" s="283" t="n">
        <v>22</v>
      </c>
      <c r="N28" s="284" t="n">
        <v>4</v>
      </c>
    </row>
    <row r="30">
      <c r="B30" s="40" t="s">
        <v>461</v>
      </c>
    </row>
    <row r="31">
      <c r="B31" s="40" t="s">
        <v>92</v>
      </c>
    </row>
    <row r="32">
      <c r="B32" s="40" t="s">
        <v>462</v>
      </c>
    </row>
    <row r="33">
      <c r="B33" s="40" t="s">
        <v>463</v>
      </c>
    </row>
  </sheetData>
  <mergeCells count="4">
    <mergeCell ref="B30:N30"/>
    <mergeCell ref="B31:N31"/>
    <mergeCell ref="B32:N32"/>
    <mergeCell ref="B33:N33"/>
  </mergeCells>
  <pageMargins left="0.7" right="0.7" top="0.75" bottom="0.75" header="0.3" footer="0.3"/>
  <pageSetup paperSize="9" orientation="landscape" scale="50" fitToWidth="0" fitToHeight="0" horizontalDpi="300" verticalDpi="300"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s>
  <sheetData>
    <row r="1">
      <c r="B1" s="3" t="s">
        <v>18</v>
      </c>
    </row>
    <row r="4">
      <c r="B4" s="12" t="s">
        <v>235</v>
      </c>
      <c r="C4" s="13" t="s">
        <v>164</v>
      </c>
      <c r="D4" s="13" t="s">
        <v>80</v>
      </c>
      <c r="E4" s="13" t="s">
        <v>81</v>
      </c>
      <c r="F4" s="13" t="s">
        <v>82</v>
      </c>
      <c r="G4" s="13" t="s">
        <v>83</v>
      </c>
      <c r="H4" s="13" t="s">
        <v>84</v>
      </c>
      <c r="I4" s="13" t="s">
        <v>85</v>
      </c>
      <c r="J4" s="13" t="s">
        <v>86</v>
      </c>
      <c r="K4" s="13" t="s">
        <v>88</v>
      </c>
    </row>
    <row r="5">
      <c r="B5" s="14" t="n">
        <v>1980</v>
      </c>
      <c r="C5" s="285" t="s">
        <v>293</v>
      </c>
      <c r="D5" s="286" t="s">
        <v>334</v>
      </c>
      <c r="E5" s="287" t="s">
        <v>302</v>
      </c>
      <c r="F5" s="288" t="s">
        <v>498</v>
      </c>
      <c r="G5" s="289" t="s">
        <v>504</v>
      </c>
      <c r="H5" s="290" t="s">
        <v>464</v>
      </c>
      <c r="I5" s="291" t="s">
        <v>486</v>
      </c>
      <c r="J5" s="292" t="s">
        <v>478</v>
      </c>
      <c r="K5" s="293" t="s">
        <v>326</v>
      </c>
    </row>
    <row r="6">
      <c r="B6" s="14" t="n">
        <v>1985</v>
      </c>
      <c r="C6" s="285" t="s">
        <v>464</v>
      </c>
      <c r="D6" s="286" t="s">
        <v>480</v>
      </c>
      <c r="E6" s="287" t="s">
        <v>351</v>
      </c>
      <c r="F6" s="288" t="s">
        <v>499</v>
      </c>
      <c r="G6" s="289" t="s">
        <v>475</v>
      </c>
      <c r="H6" s="290" t="s">
        <v>470</v>
      </c>
      <c r="I6" s="291" t="s">
        <v>517</v>
      </c>
      <c r="J6" s="292" t="s">
        <v>516</v>
      </c>
      <c r="K6" s="293" t="s">
        <v>534</v>
      </c>
    </row>
    <row r="7">
      <c r="B7" s="14" t="n">
        <v>1990</v>
      </c>
      <c r="C7" s="285" t="s">
        <v>465</v>
      </c>
      <c r="D7" s="286" t="s">
        <v>481</v>
      </c>
      <c r="E7" s="287" t="s">
        <v>491</v>
      </c>
      <c r="F7" s="288" t="s">
        <v>491</v>
      </c>
      <c r="G7" s="289" t="s">
        <v>505</v>
      </c>
      <c r="H7" s="290" t="s">
        <v>509</v>
      </c>
      <c r="I7" s="291" t="s">
        <v>518</v>
      </c>
      <c r="J7" s="292" t="s">
        <v>513</v>
      </c>
      <c r="K7" s="293" t="s">
        <v>527</v>
      </c>
    </row>
    <row r="8">
      <c r="B8" s="14" t="n">
        <v>1995</v>
      </c>
      <c r="C8" s="285" t="s">
        <v>466</v>
      </c>
      <c r="D8" s="286" t="s">
        <v>480</v>
      </c>
      <c r="E8" s="287" t="s">
        <v>492</v>
      </c>
      <c r="F8" s="288" t="s">
        <v>352</v>
      </c>
      <c r="G8" s="289" t="s">
        <v>506</v>
      </c>
      <c r="H8" s="290" t="s">
        <v>345</v>
      </c>
      <c r="I8" s="291" t="s">
        <v>325</v>
      </c>
      <c r="J8" s="292" t="s">
        <v>471</v>
      </c>
      <c r="K8" s="293" t="s">
        <v>330</v>
      </c>
    </row>
    <row r="9">
      <c r="B9" s="14" t="n">
        <v>2000</v>
      </c>
      <c r="C9" s="285" t="s">
        <v>467</v>
      </c>
      <c r="D9" s="286" t="s">
        <v>482</v>
      </c>
      <c r="E9" s="287" t="s">
        <v>351</v>
      </c>
      <c r="F9" s="288" t="s">
        <v>293</v>
      </c>
      <c r="G9" s="289" t="s">
        <v>346</v>
      </c>
      <c r="H9" s="290" t="s">
        <v>510</v>
      </c>
      <c r="I9" s="291" t="s">
        <v>519</v>
      </c>
      <c r="J9" s="292" t="s">
        <v>529</v>
      </c>
      <c r="K9" s="293" t="s">
        <v>323</v>
      </c>
    </row>
    <row r="10">
      <c r="B10" s="14" t="n">
        <v>2005</v>
      </c>
      <c r="C10" s="285" t="s">
        <v>468</v>
      </c>
      <c r="D10" s="286" t="s">
        <v>483</v>
      </c>
      <c r="E10" s="287" t="s">
        <v>351</v>
      </c>
      <c r="F10" s="288" t="s">
        <v>492</v>
      </c>
      <c r="G10" s="289" t="s">
        <v>477</v>
      </c>
      <c r="H10" s="290" t="s">
        <v>511</v>
      </c>
      <c r="I10" s="291" t="s">
        <v>520</v>
      </c>
      <c r="J10" s="292" t="s">
        <v>320</v>
      </c>
      <c r="K10" s="293" t="s">
        <v>493</v>
      </c>
    </row>
    <row r="11">
      <c r="B11" s="14" t="n">
        <v>2006</v>
      </c>
      <c r="C11" s="285" t="s">
        <v>469</v>
      </c>
      <c r="D11" s="286" t="s">
        <v>484</v>
      </c>
      <c r="E11" s="287" t="s">
        <v>466</v>
      </c>
      <c r="F11" s="288" t="s">
        <v>500</v>
      </c>
      <c r="G11" s="289" t="s">
        <v>345</v>
      </c>
      <c r="H11" s="290" t="s">
        <v>341</v>
      </c>
      <c r="I11" s="291" t="s">
        <v>518</v>
      </c>
      <c r="J11" s="292" t="s">
        <v>530</v>
      </c>
      <c r="K11" s="293" t="s">
        <v>517</v>
      </c>
    </row>
    <row r="12">
      <c r="B12" s="14" t="n">
        <v>2007</v>
      </c>
      <c r="C12" s="285" t="s">
        <v>470</v>
      </c>
      <c r="D12" s="286" t="s">
        <v>485</v>
      </c>
      <c r="E12" s="287" t="s">
        <v>493</v>
      </c>
      <c r="F12" s="288" t="s">
        <v>501</v>
      </c>
      <c r="G12" s="289" t="s">
        <v>507</v>
      </c>
      <c r="H12" s="290" t="s">
        <v>338</v>
      </c>
      <c r="I12" s="291" t="s">
        <v>521</v>
      </c>
      <c r="J12" s="292" t="s">
        <v>514</v>
      </c>
      <c r="K12" s="293" t="s">
        <v>519</v>
      </c>
    </row>
    <row r="13">
      <c r="B13" s="14" t="n">
        <v>2008</v>
      </c>
      <c r="C13" s="285" t="s">
        <v>344</v>
      </c>
      <c r="D13" s="286" t="s">
        <v>326</v>
      </c>
      <c r="E13" s="287" t="s">
        <v>494</v>
      </c>
      <c r="F13" s="288" t="s">
        <v>502</v>
      </c>
      <c r="G13" s="289" t="s">
        <v>508</v>
      </c>
      <c r="H13" s="290" t="s">
        <v>512</v>
      </c>
      <c r="I13" s="291" t="s">
        <v>522</v>
      </c>
      <c r="J13" s="292" t="s">
        <v>530</v>
      </c>
      <c r="K13" s="293" t="s">
        <v>519</v>
      </c>
    </row>
    <row r="14">
      <c r="B14" s="14" t="n">
        <v>2009</v>
      </c>
      <c r="C14" s="285" t="s">
        <v>469</v>
      </c>
      <c r="D14" s="286" t="s">
        <v>327</v>
      </c>
      <c r="E14" s="287" t="s">
        <v>347</v>
      </c>
      <c r="F14" s="288" t="s">
        <v>353</v>
      </c>
      <c r="G14" s="289" t="s">
        <v>505</v>
      </c>
      <c r="H14" s="290" t="s">
        <v>513</v>
      </c>
      <c r="I14" s="291" t="s">
        <v>523</v>
      </c>
      <c r="J14" s="292" t="s">
        <v>473</v>
      </c>
      <c r="K14" s="293" t="s">
        <v>535</v>
      </c>
    </row>
    <row r="15">
      <c r="B15" s="14" t="n">
        <v>2010</v>
      </c>
      <c r="C15" s="285" t="s">
        <v>471</v>
      </c>
      <c r="D15" s="286" t="s">
        <v>327</v>
      </c>
      <c r="E15" s="287" t="s">
        <v>478</v>
      </c>
      <c r="F15" s="288" t="s">
        <v>352</v>
      </c>
      <c r="G15" s="289" t="s">
        <v>505</v>
      </c>
      <c r="H15" s="290" t="s">
        <v>339</v>
      </c>
      <c r="I15" s="291" t="s">
        <v>522</v>
      </c>
      <c r="J15" s="292" t="s">
        <v>531</v>
      </c>
      <c r="K15" s="293" t="s">
        <v>520</v>
      </c>
    </row>
    <row r="16">
      <c r="B16" s="14" t="n">
        <v>2011</v>
      </c>
      <c r="C16" s="285" t="s">
        <v>472</v>
      </c>
      <c r="D16" s="286" t="s">
        <v>486</v>
      </c>
      <c r="E16" s="287" t="s">
        <v>476</v>
      </c>
      <c r="F16" s="288" t="s">
        <v>352</v>
      </c>
      <c r="G16" s="289" t="s">
        <v>468</v>
      </c>
      <c r="H16" s="290" t="s">
        <v>339</v>
      </c>
      <c r="I16" s="291" t="s">
        <v>521</v>
      </c>
      <c r="J16" s="292" t="s">
        <v>332</v>
      </c>
      <c r="K16" s="293" t="s">
        <v>536</v>
      </c>
    </row>
    <row r="17">
      <c r="B17" s="14" t="n">
        <v>2012</v>
      </c>
      <c r="C17" s="285" t="s">
        <v>473</v>
      </c>
      <c r="D17" s="286" t="s">
        <v>327</v>
      </c>
      <c r="E17" s="287" t="s">
        <v>477</v>
      </c>
      <c r="F17" s="288" t="s">
        <v>500</v>
      </c>
      <c r="G17" s="289" t="s">
        <v>468</v>
      </c>
      <c r="H17" s="290" t="s">
        <v>339</v>
      </c>
      <c r="I17" s="291" t="s">
        <v>521</v>
      </c>
      <c r="J17" s="292" t="s">
        <v>485</v>
      </c>
      <c r="K17" s="293" t="s">
        <v>537</v>
      </c>
    </row>
    <row r="18">
      <c r="B18" s="14" t="n">
        <v>2013</v>
      </c>
      <c r="C18" s="285" t="s">
        <v>474</v>
      </c>
      <c r="D18" s="286" t="s">
        <v>487</v>
      </c>
      <c r="E18" s="287" t="s">
        <v>476</v>
      </c>
      <c r="F18" s="288" t="s">
        <v>492</v>
      </c>
      <c r="G18" s="289" t="s">
        <v>508</v>
      </c>
      <c r="H18" s="290" t="s">
        <v>514</v>
      </c>
      <c r="I18" s="291" t="s">
        <v>521</v>
      </c>
      <c r="J18" s="292" t="s">
        <v>332</v>
      </c>
      <c r="K18" s="293" t="s">
        <v>322</v>
      </c>
    </row>
    <row r="19">
      <c r="B19" s="14" t="n">
        <v>2014</v>
      </c>
      <c r="C19" s="285" t="s">
        <v>475</v>
      </c>
      <c r="D19" s="286" t="s">
        <v>486</v>
      </c>
      <c r="E19" s="287" t="s">
        <v>476</v>
      </c>
      <c r="F19" s="288" t="s">
        <v>465</v>
      </c>
      <c r="G19" s="289" t="s">
        <v>505</v>
      </c>
      <c r="H19" s="290" t="s">
        <v>514</v>
      </c>
      <c r="I19" s="291" t="s">
        <v>524</v>
      </c>
      <c r="J19" s="292" t="s">
        <v>482</v>
      </c>
      <c r="K19" s="293" t="s">
        <v>521</v>
      </c>
    </row>
    <row r="20">
      <c r="B20" s="14" t="n">
        <v>2015</v>
      </c>
      <c r="C20" s="285" t="s">
        <v>476</v>
      </c>
      <c r="D20" s="286" t="s">
        <v>488</v>
      </c>
      <c r="E20" s="287" t="s">
        <v>347</v>
      </c>
      <c r="F20" s="288" t="s">
        <v>465</v>
      </c>
      <c r="G20" s="289" t="s">
        <v>468</v>
      </c>
      <c r="H20" s="290" t="s">
        <v>339</v>
      </c>
      <c r="I20" s="291" t="s">
        <v>525</v>
      </c>
      <c r="J20" s="292" t="s">
        <v>531</v>
      </c>
      <c r="K20" s="293" t="s">
        <v>521</v>
      </c>
    </row>
    <row r="21">
      <c r="B21" s="14" t="n">
        <v>2015</v>
      </c>
      <c r="C21" s="285" t="s">
        <v>476</v>
      </c>
      <c r="D21" s="286" t="s">
        <v>488</v>
      </c>
      <c r="E21" s="287" t="s">
        <v>347</v>
      </c>
      <c r="F21" s="288" t="s">
        <v>465</v>
      </c>
      <c r="G21" s="289" t="s">
        <v>468</v>
      </c>
      <c r="H21" s="290" t="s">
        <v>339</v>
      </c>
      <c r="I21" s="291" t="s">
        <v>525</v>
      </c>
      <c r="J21" s="292" t="s">
        <v>531</v>
      </c>
      <c r="K21" s="293" t="s">
        <v>521</v>
      </c>
    </row>
    <row r="22">
      <c r="B22" s="14" t="n">
        <v>2016</v>
      </c>
      <c r="C22" s="285" t="s">
        <v>475</v>
      </c>
      <c r="D22" s="286" t="s">
        <v>489</v>
      </c>
      <c r="E22" s="287" t="s">
        <v>495</v>
      </c>
      <c r="F22" s="288" t="s">
        <v>503</v>
      </c>
      <c r="G22" s="289" t="s">
        <v>507</v>
      </c>
      <c r="H22" s="290" t="s">
        <v>334</v>
      </c>
      <c r="I22" s="291" t="s">
        <v>525</v>
      </c>
      <c r="J22" s="292" t="s">
        <v>482</v>
      </c>
      <c r="K22" s="293" t="s">
        <v>538</v>
      </c>
    </row>
    <row r="23">
      <c r="B23" s="14" t="n">
        <v>2017</v>
      </c>
      <c r="C23" s="285" t="s">
        <v>346</v>
      </c>
      <c r="D23" s="286" t="s">
        <v>490</v>
      </c>
      <c r="E23" s="287" t="s">
        <v>496</v>
      </c>
      <c r="F23" s="288" t="s">
        <v>491</v>
      </c>
      <c r="G23" s="289" t="s">
        <v>345</v>
      </c>
      <c r="H23" s="290" t="s">
        <v>337</v>
      </c>
      <c r="I23" s="291" t="s">
        <v>525</v>
      </c>
      <c r="J23" s="292" t="s">
        <v>326</v>
      </c>
      <c r="K23" s="293" t="s">
        <v>520</v>
      </c>
    </row>
    <row r="24">
      <c r="B24" s="14" t="n">
        <v>2018</v>
      </c>
      <c r="C24" s="285" t="s">
        <v>477</v>
      </c>
      <c r="D24" s="286" t="s">
        <v>489</v>
      </c>
      <c r="E24" s="287" t="s">
        <v>497</v>
      </c>
      <c r="F24" s="288" t="s">
        <v>491</v>
      </c>
      <c r="G24" s="289" t="s">
        <v>477</v>
      </c>
      <c r="H24" s="290" t="s">
        <v>511</v>
      </c>
      <c r="I24" s="291" t="s">
        <v>324</v>
      </c>
      <c r="J24" s="292" t="s">
        <v>532</v>
      </c>
      <c r="K24" s="293" t="s">
        <v>481</v>
      </c>
    </row>
    <row r="25">
      <c r="B25" s="14" t="n">
        <v>2019</v>
      </c>
      <c r="C25" s="285" t="s">
        <v>476</v>
      </c>
      <c r="D25" s="286" t="s">
        <v>484</v>
      </c>
      <c r="E25" s="287" t="s">
        <v>348</v>
      </c>
      <c r="F25" s="288" t="s">
        <v>293</v>
      </c>
      <c r="G25" s="289" t="s">
        <v>479</v>
      </c>
      <c r="H25" s="290" t="s">
        <v>337</v>
      </c>
      <c r="I25" s="291" t="s">
        <v>526</v>
      </c>
      <c r="J25" s="292" t="s">
        <v>531</v>
      </c>
      <c r="K25" s="293" t="s">
        <v>527</v>
      </c>
    </row>
    <row r="26">
      <c r="B26" s="14" t="n">
        <v>2020</v>
      </c>
      <c r="C26" s="285" t="s">
        <v>478</v>
      </c>
      <c r="D26" s="286" t="s">
        <v>330</v>
      </c>
      <c r="E26" s="287" t="s">
        <v>348</v>
      </c>
      <c r="F26" s="288" t="s">
        <v>352</v>
      </c>
      <c r="G26" s="289" t="s">
        <v>467</v>
      </c>
      <c r="H26" s="290" t="s">
        <v>337</v>
      </c>
      <c r="I26" s="291" t="s">
        <v>527</v>
      </c>
      <c r="J26" s="292" t="s">
        <v>334</v>
      </c>
      <c r="K26" s="293" t="s">
        <v>539</v>
      </c>
    </row>
    <row r="27">
      <c r="B27" s="14" t="n">
        <v>2021</v>
      </c>
      <c r="C27" s="285" t="s">
        <v>475</v>
      </c>
      <c r="D27" s="286" t="s">
        <v>330</v>
      </c>
      <c r="E27" s="287" t="s">
        <v>496</v>
      </c>
      <c r="F27" s="288" t="s">
        <v>502</v>
      </c>
      <c r="G27" s="289" t="s">
        <v>495</v>
      </c>
      <c r="H27" s="290" t="s">
        <v>337</v>
      </c>
      <c r="I27" s="291" t="s">
        <v>528</v>
      </c>
      <c r="J27" s="292" t="s">
        <v>480</v>
      </c>
      <c r="K27" s="293" t="s">
        <v>523</v>
      </c>
    </row>
    <row r="28">
      <c r="B28" s="14" t="n">
        <v>2022</v>
      </c>
      <c r="C28" s="285" t="s">
        <v>479</v>
      </c>
      <c r="D28" s="286" t="s">
        <v>328</v>
      </c>
      <c r="E28" s="287" t="s">
        <v>348</v>
      </c>
      <c r="F28" s="288" t="s">
        <v>500</v>
      </c>
      <c r="G28" s="289" t="s">
        <v>348</v>
      </c>
      <c r="H28" s="290" t="s">
        <v>515</v>
      </c>
      <c r="I28" s="291" t="s">
        <v>325</v>
      </c>
      <c r="J28" s="292" t="s">
        <v>533</v>
      </c>
      <c r="K28" s="293" t="s">
        <v>535</v>
      </c>
    </row>
    <row r="29">
      <c r="B29" s="27" t="n">
        <v>2023</v>
      </c>
      <c r="C29" s="294" t="s">
        <v>478</v>
      </c>
      <c r="D29" s="295" t="s">
        <v>480</v>
      </c>
      <c r="E29" s="296" t="s">
        <v>494</v>
      </c>
      <c r="F29" s="297" t="s">
        <v>352</v>
      </c>
      <c r="G29" s="298" t="s">
        <v>494</v>
      </c>
      <c r="H29" s="299" t="s">
        <v>516</v>
      </c>
      <c r="I29" s="300" t="s">
        <v>517</v>
      </c>
      <c r="J29" s="301" t="s">
        <v>532</v>
      </c>
      <c r="K29" s="302" t="s">
        <v>540</v>
      </c>
    </row>
  </sheetData>
  <pageMargins left="0.7" right="0.7" top="0.75" bottom="0.75" header="0.3" footer="0.3"/>
  <pageSetup paperSize="9" orientation="landscape" scale="50" fitToWidth="0" fitToHeight="0"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18.2285185185185" hidden="0" customWidth="1"/>
    <col min="3" max="3" width="11.6590740740741" hidden="0" customWidth="1"/>
    <col min="4" max="4" width="11.6590740740741" hidden="0" customWidth="1"/>
    <col min="5" max="5" width="11.6590740740741" hidden="0" customWidth="1"/>
    <col min="6" max="6" width="11.6590740740741" hidden="0" customWidth="1"/>
  </cols>
  <sheetData>
    <row r="1">
      <c r="B1" s="3" t="s">
        <v>19</v>
      </c>
    </row>
    <row r="4">
      <c r="B4" s="12" t="s">
        <v>23</v>
      </c>
      <c r="C4" s="138" t="s">
        <v>541</v>
      </c>
      <c r="D4" s="138" t="s">
        <v>541</v>
      </c>
      <c r="E4" s="138" t="s">
        <v>541</v>
      </c>
      <c r="F4" s="138" t="s">
        <v>541</v>
      </c>
    </row>
    <row r="5">
      <c r="B5" s="12" t="s">
        <v>23</v>
      </c>
      <c r="C5" s="13" t="s">
        <v>542</v>
      </c>
      <c r="D5" s="13" t="s">
        <v>543</v>
      </c>
      <c r="E5" s="13" t="s">
        <v>544</v>
      </c>
      <c r="F5" s="13" t="s">
        <v>545</v>
      </c>
    </row>
    <row r="6">
      <c r="B6" s="14" t="s">
        <v>546</v>
      </c>
      <c r="C6" s="303" t="s">
        <v>550</v>
      </c>
      <c r="D6" s="304" t="s">
        <v>554</v>
      </c>
      <c r="E6" s="305" t="s">
        <v>302</v>
      </c>
      <c r="F6" s="306" t="s">
        <v>566</v>
      </c>
    </row>
    <row r="7">
      <c r="B7" s="14" t="s">
        <v>547</v>
      </c>
      <c r="C7" s="303" t="s">
        <v>551</v>
      </c>
      <c r="D7" s="304" t="s">
        <v>555</v>
      </c>
      <c r="E7" s="305" t="s">
        <v>561</v>
      </c>
      <c r="F7" s="306" t="s">
        <v>567</v>
      </c>
    </row>
    <row r="8">
      <c r="B8" s="14" t="s">
        <v>548</v>
      </c>
      <c r="C8" s="303" t="s">
        <v>552</v>
      </c>
      <c r="D8" s="304" t="s">
        <v>556</v>
      </c>
      <c r="E8" s="305" t="s">
        <v>562</v>
      </c>
      <c r="F8" s="306" t="s">
        <v>568</v>
      </c>
    </row>
    <row r="9">
      <c r="B9" s="14" t="s">
        <v>453</v>
      </c>
      <c r="C9" s="303" t="s">
        <v>419</v>
      </c>
      <c r="D9" s="304" t="s">
        <v>557</v>
      </c>
      <c r="E9" s="305" t="s">
        <v>563</v>
      </c>
      <c r="F9" s="306" t="s">
        <v>569</v>
      </c>
    </row>
    <row r="10">
      <c r="B10" s="14" t="s">
        <v>454</v>
      </c>
      <c r="C10" s="303" t="s">
        <v>553</v>
      </c>
      <c r="D10" s="304" t="s">
        <v>558</v>
      </c>
      <c r="E10" s="305" t="s">
        <v>495</v>
      </c>
      <c r="F10" s="306" t="s">
        <v>570</v>
      </c>
    </row>
    <row r="11">
      <c r="B11" s="14" t="s">
        <v>455</v>
      </c>
      <c r="C11" s="303" t="s">
        <v>331</v>
      </c>
      <c r="D11" s="304" t="s">
        <v>559</v>
      </c>
      <c r="E11" s="305" t="s">
        <v>564</v>
      </c>
      <c r="F11" s="306" t="s">
        <v>354</v>
      </c>
    </row>
    <row r="12">
      <c r="B12" s="27" t="s">
        <v>549</v>
      </c>
      <c r="C12" s="307" t="s">
        <v>540</v>
      </c>
      <c r="D12" s="308" t="s">
        <v>560</v>
      </c>
      <c r="E12" s="309" t="s">
        <v>565</v>
      </c>
      <c r="F12" s="310" t="s">
        <v>292</v>
      </c>
    </row>
  </sheetData>
  <mergeCells count="2">
    <mergeCell ref="B4:B5"/>
    <mergeCell ref="C4:F4"/>
  </mergeCells>
  <pageMargins left="0.7" right="0.7" top="0.75" bottom="0.75" header="0.3" footer="0.3"/>
  <pageSetup paperSize="9" orientation="landscape" scale="50" fitToWidth="0" fitToHeight="0"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10.5371604938272" hidden="0" customWidth="1"/>
    <col min="3" max="3" width="10.9692592592593" hidden="0" customWidth="1"/>
    <col min="4" max="4" width="10.9692592592593" hidden="0" customWidth="1"/>
    <col min="5" max="5" width="10.9692592592593" hidden="0" customWidth="1"/>
  </cols>
  <sheetData>
    <row r="1">
      <c r="B1" s="3" t="s">
        <v>20</v>
      </c>
    </row>
    <row r="4" ht="21" customHeight="1">
      <c r="B4" s="138" t="s">
        <v>571</v>
      </c>
      <c r="C4" s="138" t="s">
        <v>572</v>
      </c>
      <c r="D4" s="138" t="s">
        <v>572</v>
      </c>
      <c r="E4" s="138" t="s">
        <v>572</v>
      </c>
    </row>
    <row r="5" ht="28" customHeight="1">
      <c r="B5" s="138" t="s">
        <v>571</v>
      </c>
      <c r="C5" s="13" t="s">
        <v>78</v>
      </c>
      <c r="D5" s="13" t="s">
        <v>573</v>
      </c>
      <c r="E5" s="13" t="s">
        <v>574</v>
      </c>
    </row>
    <row r="6">
      <c r="B6" s="311" t="n">
        <v>5</v>
      </c>
      <c r="C6" s="312" t="n">
        <v>1</v>
      </c>
      <c r="D6" s="313" t="n">
        <v>0</v>
      </c>
      <c r="E6" s="314" t="n">
        <v>1</v>
      </c>
    </row>
    <row r="7">
      <c r="B7" s="311" t="n">
        <v>6</v>
      </c>
      <c r="C7" s="312" t="n">
        <v>1</v>
      </c>
      <c r="D7" s="313" t="n">
        <v>1</v>
      </c>
      <c r="E7" s="314" t="n">
        <v>0</v>
      </c>
    </row>
    <row r="8">
      <c r="B8" s="311" t="n">
        <v>7</v>
      </c>
      <c r="C8" s="312" t="n">
        <v>0</v>
      </c>
      <c r="D8" s="313" t="n">
        <v>0</v>
      </c>
      <c r="E8" s="314" t="n">
        <v>0</v>
      </c>
    </row>
    <row r="9">
      <c r="B9" s="311" t="n">
        <v>8</v>
      </c>
      <c r="C9" s="312" t="n">
        <v>0</v>
      </c>
      <c r="D9" s="313" t="n">
        <v>0</v>
      </c>
      <c r="E9" s="314" t="n">
        <v>0</v>
      </c>
    </row>
    <row r="10">
      <c r="B10" s="311" t="n">
        <v>9</v>
      </c>
      <c r="C10" s="312" t="n">
        <v>4</v>
      </c>
      <c r="D10" s="313" t="n">
        <v>2</v>
      </c>
      <c r="E10" s="314" t="n">
        <v>2</v>
      </c>
    </row>
    <row r="11">
      <c r="B11" s="311" t="n">
        <v>10</v>
      </c>
      <c r="C11" s="312" t="n">
        <v>8</v>
      </c>
      <c r="D11" s="313" t="n">
        <v>1</v>
      </c>
      <c r="E11" s="314" t="n">
        <v>7</v>
      </c>
    </row>
    <row r="12">
      <c r="B12" s="311" t="n">
        <v>11</v>
      </c>
      <c r="C12" s="312" t="n">
        <v>9</v>
      </c>
      <c r="D12" s="313" t="n">
        <v>3</v>
      </c>
      <c r="E12" s="314" t="n">
        <v>6</v>
      </c>
    </row>
    <row r="13">
      <c r="B13" s="311" t="n">
        <v>12</v>
      </c>
      <c r="C13" s="312" t="n">
        <v>20</v>
      </c>
      <c r="D13" s="313" t="n">
        <v>8</v>
      </c>
      <c r="E13" s="314" t="n">
        <v>12</v>
      </c>
    </row>
    <row r="14">
      <c r="B14" s="311" t="n">
        <v>13</v>
      </c>
      <c r="C14" s="312" t="n">
        <v>33</v>
      </c>
      <c r="D14" s="313" t="n">
        <v>12</v>
      </c>
      <c r="E14" s="314" t="n">
        <v>21</v>
      </c>
    </row>
    <row r="15">
      <c r="B15" s="311" t="n">
        <v>14</v>
      </c>
      <c r="C15" s="312" t="n">
        <v>67</v>
      </c>
      <c r="D15" s="313" t="n">
        <v>19</v>
      </c>
      <c r="E15" s="314" t="n">
        <v>48</v>
      </c>
    </row>
    <row r="16">
      <c r="B16" s="311" t="n">
        <v>15</v>
      </c>
      <c r="C16" s="312" t="n">
        <v>85</v>
      </c>
      <c r="D16" s="313" t="n">
        <v>14</v>
      </c>
      <c r="E16" s="314" t="n">
        <v>71</v>
      </c>
    </row>
    <row r="17">
      <c r="B17" s="311" t="n">
        <v>16</v>
      </c>
      <c r="C17" s="312" t="n">
        <v>126</v>
      </c>
      <c r="D17" s="313" t="n">
        <v>23</v>
      </c>
      <c r="E17" s="314" t="n">
        <v>103</v>
      </c>
    </row>
    <row r="18">
      <c r="B18" s="311" t="n">
        <v>17</v>
      </c>
      <c r="C18" s="312" t="n">
        <v>196</v>
      </c>
      <c r="D18" s="313" t="n">
        <v>40</v>
      </c>
      <c r="E18" s="314" t="n">
        <v>156</v>
      </c>
    </row>
    <row r="19">
      <c r="B19" s="311" t="n">
        <v>18</v>
      </c>
      <c r="C19" s="312" t="n">
        <v>281</v>
      </c>
      <c r="D19" s="313" t="n">
        <v>43</v>
      </c>
      <c r="E19" s="314" t="n">
        <v>238</v>
      </c>
    </row>
    <row r="20">
      <c r="B20" s="311" t="n">
        <v>19</v>
      </c>
      <c r="C20" s="312" t="n">
        <v>248</v>
      </c>
      <c r="D20" s="313" t="n">
        <v>25</v>
      </c>
      <c r="E20" s="314" t="n">
        <v>223</v>
      </c>
    </row>
    <row r="21">
      <c r="B21" s="311" t="n">
        <v>20</v>
      </c>
      <c r="C21" s="312" t="n">
        <v>259</v>
      </c>
      <c r="D21" s="313" t="n">
        <v>38</v>
      </c>
      <c r="E21" s="314" t="n">
        <v>221</v>
      </c>
    </row>
    <row r="22">
      <c r="B22" s="311" t="n">
        <v>21</v>
      </c>
      <c r="C22" s="312" t="n">
        <v>270</v>
      </c>
      <c r="D22" s="313" t="n">
        <v>35</v>
      </c>
      <c r="E22" s="314" t="n">
        <v>235</v>
      </c>
    </row>
    <row r="23">
      <c r="B23" s="311" t="n">
        <v>22</v>
      </c>
      <c r="C23" s="312" t="n">
        <v>224</v>
      </c>
      <c r="D23" s="313" t="n">
        <v>31</v>
      </c>
      <c r="E23" s="314" t="n">
        <v>193</v>
      </c>
    </row>
    <row r="24">
      <c r="B24" s="311" t="n">
        <v>23</v>
      </c>
      <c r="C24" s="312" t="n">
        <v>179</v>
      </c>
      <c r="D24" s="313" t="n">
        <v>20</v>
      </c>
      <c r="E24" s="314" t="n">
        <v>159</v>
      </c>
    </row>
    <row r="25">
      <c r="B25" s="311" t="n">
        <v>24</v>
      </c>
      <c r="C25" s="312" t="n">
        <v>135</v>
      </c>
      <c r="D25" s="313" t="n">
        <v>16</v>
      </c>
      <c r="E25" s="314" t="n">
        <v>119</v>
      </c>
    </row>
    <row r="26">
      <c r="B26" s="311" t="n">
        <v>25</v>
      </c>
      <c r="C26" s="312" t="n">
        <v>63</v>
      </c>
      <c r="D26" s="313" t="n">
        <v>10</v>
      </c>
      <c r="E26" s="314" t="n">
        <v>53</v>
      </c>
    </row>
    <row r="27">
      <c r="B27" s="311" t="n">
        <v>26</v>
      </c>
      <c r="C27" s="312" t="n">
        <v>25</v>
      </c>
      <c r="D27" s="313" t="n">
        <v>7</v>
      </c>
      <c r="E27" s="314" t="n">
        <v>18</v>
      </c>
    </row>
    <row r="28">
      <c r="B28" s="311" t="n">
        <v>27</v>
      </c>
      <c r="C28" s="312" t="n">
        <v>5</v>
      </c>
      <c r="D28" s="313" t="n">
        <v>3</v>
      </c>
      <c r="E28" s="314" t="n">
        <v>2</v>
      </c>
    </row>
    <row r="29">
      <c r="B29" s="311" t="n">
        <v>28</v>
      </c>
      <c r="C29" s="312" t="n">
        <v>2</v>
      </c>
      <c r="D29" s="313" t="n">
        <v>2</v>
      </c>
      <c r="E29" s="314" t="n">
        <v>0</v>
      </c>
    </row>
    <row r="30">
      <c r="B30" s="311" t="n">
        <v>29</v>
      </c>
      <c r="C30" s="312" t="n">
        <v>2</v>
      </c>
      <c r="D30" s="313" t="n">
        <v>0</v>
      </c>
      <c r="E30" s="314" t="n">
        <v>2</v>
      </c>
    </row>
    <row r="31">
      <c r="B31" s="315" t="n">
        <v>30</v>
      </c>
      <c r="C31" s="316" t="n">
        <v>1</v>
      </c>
      <c r="D31" s="317" t="n">
        <v>0</v>
      </c>
      <c r="E31" s="318" t="n">
        <v>1</v>
      </c>
    </row>
  </sheetData>
  <mergeCells count="2">
    <mergeCell ref="B4:B5"/>
    <mergeCell ref="C4:E4"/>
  </mergeCells>
  <pageMargins left="0.7" right="0.7" top="0.75" bottom="0.75" header="0.3" footer="0.3"/>
  <pageSetup paperSize="9" orientation="landscape" scale="50" fitToWidth="0" fitToHeight="0"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s>
  <sheetData>
    <row r="1">
      <c r="B1" s="3" t="s">
        <v>39</v>
      </c>
    </row>
    <row r="4" ht="28" customHeight="1">
      <c r="B4" s="12" t="s">
        <v>235</v>
      </c>
      <c r="C4" s="138" t="s">
        <v>78</v>
      </c>
      <c r="D4" s="138" t="s">
        <v>575</v>
      </c>
      <c r="E4" s="138" t="s">
        <v>575</v>
      </c>
      <c r="F4" s="138" t="s">
        <v>576</v>
      </c>
      <c r="G4" s="138" t="s">
        <v>576</v>
      </c>
      <c r="H4" s="138" t="s">
        <v>236</v>
      </c>
      <c r="I4" s="138" t="s">
        <v>236</v>
      </c>
      <c r="J4" s="138" t="s">
        <v>236</v>
      </c>
      <c r="K4" s="138" t="s">
        <v>236</v>
      </c>
    </row>
    <row r="5" ht="28" customHeight="1">
      <c r="B5" s="12" t="s">
        <v>235</v>
      </c>
      <c r="C5" s="138" t="s">
        <v>78</v>
      </c>
      <c r="D5" s="13" t="s">
        <v>401</v>
      </c>
      <c r="E5" s="13" t="s">
        <v>402</v>
      </c>
      <c r="F5" s="13" t="s">
        <v>401</v>
      </c>
      <c r="G5" s="13" t="s">
        <v>402</v>
      </c>
      <c r="H5" s="13" t="s">
        <v>577</v>
      </c>
      <c r="I5" s="13" t="s">
        <v>578</v>
      </c>
      <c r="J5" s="13" t="s">
        <v>579</v>
      </c>
      <c r="K5" s="13" t="s">
        <v>580</v>
      </c>
    </row>
    <row r="6">
      <c r="B6" s="74" t="s">
        <v>581</v>
      </c>
      <c r="C6" s="319"/>
      <c r="D6" s="320"/>
      <c r="E6" s="321"/>
      <c r="F6" s="322"/>
      <c r="G6" s="323"/>
      <c r="H6" s="324"/>
      <c r="I6" s="325"/>
      <c r="J6" s="326"/>
      <c r="K6" s="327"/>
    </row>
    <row r="7">
      <c r="B7" s="14" t="n">
        <v>2005</v>
      </c>
      <c r="C7" s="319" t="n">
        <v>831</v>
      </c>
      <c r="D7" s="320" t="n">
        <v>494</v>
      </c>
      <c r="E7" s="321" t="s">
        <v>582</v>
      </c>
      <c r="F7" s="322" t="n">
        <v>248</v>
      </c>
      <c r="G7" s="323" t="s">
        <v>594</v>
      </c>
      <c r="H7" s="324" t="n">
        <v>124</v>
      </c>
      <c r="I7" s="325" t="n">
        <v>459</v>
      </c>
      <c r="J7" s="326" t="n">
        <v>216</v>
      </c>
      <c r="K7" s="327" t="n">
        <v>32</v>
      </c>
    </row>
    <row r="8">
      <c r="B8" s="14" t="n">
        <v>2006</v>
      </c>
      <c r="C8" s="319" t="n">
        <v>771</v>
      </c>
      <c r="D8" s="320" t="n">
        <v>446</v>
      </c>
      <c r="E8" s="321" t="s">
        <v>583</v>
      </c>
      <c r="F8" s="322" t="n">
        <v>264</v>
      </c>
      <c r="G8" s="323" t="s">
        <v>595</v>
      </c>
      <c r="H8" s="324" t="n">
        <v>104</v>
      </c>
      <c r="I8" s="325" t="n">
        <v>403</v>
      </c>
      <c r="J8" s="326" t="n">
        <v>222</v>
      </c>
      <c r="K8" s="327" t="n">
        <v>42</v>
      </c>
    </row>
    <row r="9">
      <c r="B9" s="14" t="n">
        <v>2007</v>
      </c>
      <c r="C9" s="319" t="n">
        <v>702</v>
      </c>
      <c r="D9" s="320" t="n">
        <v>401</v>
      </c>
      <c r="E9" s="321" t="s">
        <v>584</v>
      </c>
      <c r="F9" s="322" t="n">
        <v>261</v>
      </c>
      <c r="G9" s="323" t="s">
        <v>596</v>
      </c>
      <c r="H9" s="324" t="n">
        <v>90</v>
      </c>
      <c r="I9" s="325" t="n">
        <v>362</v>
      </c>
      <c r="J9" s="326" t="n">
        <v>213</v>
      </c>
      <c r="K9" s="327" t="n">
        <v>37</v>
      </c>
    </row>
    <row r="10">
      <c r="B10" s="14" t="n">
        <v>2008</v>
      </c>
      <c r="C10" s="319" t="n">
        <v>695</v>
      </c>
      <c r="D10" s="320" t="n">
        <v>378</v>
      </c>
      <c r="E10" s="321" t="s">
        <v>585</v>
      </c>
      <c r="F10" s="322" t="n">
        <v>236</v>
      </c>
      <c r="G10" s="323" t="s">
        <v>597</v>
      </c>
      <c r="H10" s="324" t="n">
        <v>86</v>
      </c>
      <c r="I10" s="325" t="n">
        <v>339</v>
      </c>
      <c r="J10" s="326" t="n">
        <v>205</v>
      </c>
      <c r="K10" s="327" t="n">
        <v>65</v>
      </c>
    </row>
    <row r="11">
      <c r="B11" s="14" t="n">
        <v>2009</v>
      </c>
      <c r="C11" s="319" t="n">
        <v>688</v>
      </c>
      <c r="D11" s="320" t="n">
        <v>359</v>
      </c>
      <c r="E11" s="321" t="s">
        <v>586</v>
      </c>
      <c r="F11" s="322" t="n">
        <v>253</v>
      </c>
      <c r="G11" s="323" t="s">
        <v>598</v>
      </c>
      <c r="H11" s="324" t="n">
        <v>108</v>
      </c>
      <c r="I11" s="325" t="n">
        <v>315</v>
      </c>
      <c r="J11" s="326" t="n">
        <v>206</v>
      </c>
      <c r="K11" s="327" t="n">
        <v>59</v>
      </c>
    </row>
    <row r="12">
      <c r="B12" s="14" t="n">
        <v>2010</v>
      </c>
      <c r="C12" s="319" t="n">
        <v>632</v>
      </c>
      <c r="D12" s="320" t="n">
        <v>331</v>
      </c>
      <c r="E12" s="321" t="s">
        <v>587</v>
      </c>
      <c r="F12" s="322" t="n">
        <v>226</v>
      </c>
      <c r="G12" s="323" t="s">
        <v>599</v>
      </c>
      <c r="H12" s="324" t="n">
        <v>61</v>
      </c>
      <c r="I12" s="325" t="n">
        <v>318</v>
      </c>
      <c r="J12" s="326" t="n">
        <v>197</v>
      </c>
      <c r="K12" s="327" t="n">
        <v>56</v>
      </c>
    </row>
    <row r="13">
      <c r="B13" s="14" t="n">
        <v>2011</v>
      </c>
      <c r="C13" s="319" t="n">
        <v>619</v>
      </c>
      <c r="D13" s="320" t="n">
        <v>323</v>
      </c>
      <c r="E13" s="321" t="s">
        <v>586</v>
      </c>
      <c r="F13" s="322" t="n">
        <v>204</v>
      </c>
      <c r="G13" s="323" t="s">
        <v>600</v>
      </c>
      <c r="H13" s="324" t="n">
        <v>79</v>
      </c>
      <c r="I13" s="325" t="n">
        <v>316</v>
      </c>
      <c r="J13" s="326" t="n">
        <v>173</v>
      </c>
      <c r="K13" s="327" t="n">
        <v>51</v>
      </c>
    </row>
    <row r="14">
      <c r="B14" s="14" t="n">
        <v>2012</v>
      </c>
      <c r="C14" s="319" t="n">
        <v>588</v>
      </c>
      <c r="D14" s="320" t="n">
        <v>329</v>
      </c>
      <c r="E14" s="321" t="s">
        <v>588</v>
      </c>
      <c r="F14" s="322" t="n">
        <v>219</v>
      </c>
      <c r="G14" s="323" t="s">
        <v>596</v>
      </c>
      <c r="H14" s="324" t="n">
        <v>76</v>
      </c>
      <c r="I14" s="325" t="n">
        <v>317</v>
      </c>
      <c r="J14" s="326" t="n">
        <v>147</v>
      </c>
      <c r="K14" s="327" t="n">
        <v>48</v>
      </c>
    </row>
    <row r="15">
      <c r="B15" s="14" t="n">
        <v>2013</v>
      </c>
      <c r="C15" s="319" t="n">
        <v>573</v>
      </c>
      <c r="D15" s="320" t="n">
        <v>293</v>
      </c>
      <c r="E15" s="321" t="s">
        <v>589</v>
      </c>
      <c r="F15" s="322" t="n">
        <v>212</v>
      </c>
      <c r="G15" s="323" t="s">
        <v>601</v>
      </c>
      <c r="H15" s="324" t="n">
        <v>72</v>
      </c>
      <c r="I15" s="325" t="n">
        <v>301</v>
      </c>
      <c r="J15" s="326" t="n">
        <v>169</v>
      </c>
      <c r="K15" s="327" t="n">
        <v>31</v>
      </c>
    </row>
    <row r="16">
      <c r="B16" s="14" t="n">
        <v>2014</v>
      </c>
      <c r="C16" s="319" t="n">
        <v>519</v>
      </c>
      <c r="D16" s="320" t="n">
        <v>260</v>
      </c>
      <c r="E16" s="321" t="s">
        <v>590</v>
      </c>
      <c r="F16" s="322" t="n">
        <v>187</v>
      </c>
      <c r="G16" s="323" t="s">
        <v>602</v>
      </c>
      <c r="H16" s="324" t="n">
        <v>70</v>
      </c>
      <c r="I16" s="325" t="n">
        <v>282</v>
      </c>
      <c r="J16" s="326" t="n">
        <v>134</v>
      </c>
      <c r="K16" s="327" t="n">
        <v>33</v>
      </c>
    </row>
    <row r="17">
      <c r="B17" s="14" t="n">
        <v>2015</v>
      </c>
      <c r="C17" s="319" t="n">
        <v>478</v>
      </c>
      <c r="D17" s="320" t="n">
        <v>230</v>
      </c>
      <c r="E17" s="321" t="s">
        <v>223</v>
      </c>
      <c r="F17" s="322" t="n">
        <v>189</v>
      </c>
      <c r="G17" s="323" t="s">
        <v>270</v>
      </c>
      <c r="H17" s="324" t="n">
        <v>81</v>
      </c>
      <c r="I17" s="325" t="n">
        <v>248</v>
      </c>
      <c r="J17" s="326" t="n">
        <v>118</v>
      </c>
      <c r="K17" s="327" t="n">
        <v>31</v>
      </c>
    </row>
    <row r="18">
      <c r="B18" s="14" t="n">
        <v>2016</v>
      </c>
      <c r="C18" s="319" t="n">
        <v>509</v>
      </c>
      <c r="D18" s="320" t="n">
        <v>250</v>
      </c>
      <c r="E18" s="321" t="s">
        <v>591</v>
      </c>
      <c r="F18" s="322" t="n">
        <v>219</v>
      </c>
      <c r="G18" s="323" t="s">
        <v>603</v>
      </c>
      <c r="H18" s="324" t="n">
        <v>66</v>
      </c>
      <c r="I18" s="325" t="n">
        <v>261</v>
      </c>
      <c r="J18" s="326" t="n">
        <v>132</v>
      </c>
      <c r="K18" s="327" t="n">
        <v>50</v>
      </c>
    </row>
    <row r="19">
      <c r="B19" s="14" t="n">
        <v>2017</v>
      </c>
      <c r="C19" s="319" t="n">
        <v>508</v>
      </c>
      <c r="D19" s="320" t="n">
        <v>229</v>
      </c>
      <c r="E19" s="321" t="s">
        <v>373</v>
      </c>
      <c r="F19" s="322" t="n">
        <v>206</v>
      </c>
      <c r="G19" s="323" t="s">
        <v>604</v>
      </c>
      <c r="H19" s="324" t="n">
        <v>66</v>
      </c>
      <c r="I19" s="325" t="n">
        <v>250</v>
      </c>
      <c r="J19" s="326" t="n">
        <v>150</v>
      </c>
      <c r="K19" s="327" t="n">
        <v>41</v>
      </c>
    </row>
    <row r="20">
      <c r="B20" s="14" t="n">
        <v>2018</v>
      </c>
      <c r="C20" s="319" t="n">
        <v>553</v>
      </c>
      <c r="D20" s="320" t="n">
        <v>271</v>
      </c>
      <c r="E20" s="321" t="s">
        <v>592</v>
      </c>
      <c r="F20" s="322" t="n">
        <v>203</v>
      </c>
      <c r="G20" s="323" t="s">
        <v>605</v>
      </c>
      <c r="H20" s="324" t="n">
        <v>101</v>
      </c>
      <c r="I20" s="325" t="n">
        <v>291</v>
      </c>
      <c r="J20" s="326" t="n">
        <v>120</v>
      </c>
      <c r="K20" s="327" t="n">
        <v>41</v>
      </c>
    </row>
    <row r="21">
      <c r="B21" s="14" t="n">
        <v>2019</v>
      </c>
      <c r="C21" s="319" t="n">
        <v>555</v>
      </c>
      <c r="D21" s="320" t="n">
        <v>245</v>
      </c>
      <c r="E21" s="321" t="s">
        <v>372</v>
      </c>
      <c r="F21" s="322" t="n">
        <v>238</v>
      </c>
      <c r="G21" s="323" t="s">
        <v>225</v>
      </c>
      <c r="H21" s="324" t="n">
        <v>90</v>
      </c>
      <c r="I21" s="325" t="n">
        <v>304</v>
      </c>
      <c r="J21" s="326" t="n">
        <v>129</v>
      </c>
      <c r="K21" s="327" t="n">
        <v>32</v>
      </c>
    </row>
    <row r="22">
      <c r="B22" s="14" t="n">
        <v>2020</v>
      </c>
      <c r="C22" s="319" t="n">
        <v>556</v>
      </c>
      <c r="D22" s="320" t="n">
        <v>256</v>
      </c>
      <c r="E22" s="321" t="s">
        <v>379</v>
      </c>
      <c r="F22" s="322" t="n">
        <v>234</v>
      </c>
      <c r="G22" s="323" t="s">
        <v>606</v>
      </c>
      <c r="H22" s="324" t="n">
        <v>103</v>
      </c>
      <c r="I22" s="325" t="n">
        <v>289</v>
      </c>
      <c r="J22" s="326" t="n">
        <v>123</v>
      </c>
      <c r="K22" s="327" t="n">
        <v>41</v>
      </c>
    </row>
    <row r="23">
      <c r="B23" s="14" t="n">
        <v>2021</v>
      </c>
      <c r="C23" s="319" t="n">
        <v>552</v>
      </c>
      <c r="D23" s="320" t="n">
        <v>254</v>
      </c>
      <c r="E23" s="321" t="s">
        <v>379</v>
      </c>
      <c r="F23" s="322" t="n">
        <v>234</v>
      </c>
      <c r="G23" s="323" t="s">
        <v>607</v>
      </c>
      <c r="H23" s="324" t="n">
        <v>85</v>
      </c>
      <c r="I23" s="325" t="n">
        <v>300</v>
      </c>
      <c r="J23" s="326" t="n">
        <v>142</v>
      </c>
      <c r="K23" s="327" t="n">
        <v>25</v>
      </c>
    </row>
    <row r="24">
      <c r="B24" s="14" t="n">
        <v>2022</v>
      </c>
      <c r="C24" s="319" t="n">
        <v>576</v>
      </c>
      <c r="D24" s="320" t="n">
        <v>275</v>
      </c>
      <c r="E24" s="321" t="s">
        <v>593</v>
      </c>
      <c r="F24" s="322" t="n">
        <v>231</v>
      </c>
      <c r="G24" s="323" t="s">
        <v>608</v>
      </c>
      <c r="H24" s="324" t="n">
        <v>113</v>
      </c>
      <c r="I24" s="325" t="n">
        <v>307</v>
      </c>
      <c r="J24" s="326" t="n">
        <v>123</v>
      </c>
      <c r="K24" s="327" t="n">
        <v>33</v>
      </c>
    </row>
    <row r="25">
      <c r="B25" s="14" t="n">
        <v>2023</v>
      </c>
      <c r="C25" s="319" t="n">
        <v>548</v>
      </c>
      <c r="D25" s="320" t="n">
        <v>280</v>
      </c>
      <c r="E25" s="321" t="s">
        <v>589</v>
      </c>
      <c r="F25" s="322" t="n">
        <v>253</v>
      </c>
      <c r="G25" s="323" t="s">
        <v>287</v>
      </c>
      <c r="H25" s="324" t="n">
        <v>92</v>
      </c>
      <c r="I25" s="325" t="n">
        <v>304</v>
      </c>
      <c r="J25" s="326" t="n">
        <v>114</v>
      </c>
      <c r="K25" s="327" t="n">
        <v>38</v>
      </c>
    </row>
    <row r="26">
      <c r="B26" s="74" t="s">
        <v>609</v>
      </c>
      <c r="C26" s="328"/>
      <c r="D26" s="329"/>
      <c r="E26" s="330"/>
      <c r="F26" s="331"/>
      <c r="G26" s="332"/>
      <c r="H26" s="333"/>
      <c r="I26" s="334"/>
      <c r="J26" s="335"/>
      <c r="K26" s="336"/>
    </row>
    <row r="27">
      <c r="B27" s="14" t="n">
        <v>2005</v>
      </c>
      <c r="C27" s="328" t="n">
        <v>73</v>
      </c>
      <c r="D27" s="329" t="n">
        <v>45</v>
      </c>
      <c r="E27" s="330" t="s">
        <v>425</v>
      </c>
      <c r="F27" s="331" t="n">
        <v>46</v>
      </c>
      <c r="G27" s="332" t="s">
        <v>623</v>
      </c>
      <c r="H27" s="333" t="n">
        <v>8</v>
      </c>
      <c r="I27" s="334" t="n">
        <v>39</v>
      </c>
      <c r="J27" s="335" t="n">
        <v>24</v>
      </c>
      <c r="K27" s="336" t="n">
        <v>2</v>
      </c>
    </row>
    <row r="28">
      <c r="B28" s="14" t="n">
        <v>2006</v>
      </c>
      <c r="C28" s="328" t="n">
        <v>139</v>
      </c>
      <c r="D28" s="329" t="n">
        <v>64</v>
      </c>
      <c r="E28" s="330" t="s">
        <v>379</v>
      </c>
      <c r="F28" s="331" t="n">
        <v>81</v>
      </c>
      <c r="G28" s="332" t="s">
        <v>624</v>
      </c>
      <c r="H28" s="333" t="n">
        <v>6</v>
      </c>
      <c r="I28" s="334" t="n">
        <v>76</v>
      </c>
      <c r="J28" s="335" t="n">
        <v>45</v>
      </c>
      <c r="K28" s="336" t="n">
        <v>12</v>
      </c>
    </row>
    <row r="29">
      <c r="B29" s="14" t="n">
        <v>2007</v>
      </c>
      <c r="C29" s="328" t="n">
        <v>228</v>
      </c>
      <c r="D29" s="329" t="n">
        <v>129</v>
      </c>
      <c r="E29" s="330" t="s">
        <v>610</v>
      </c>
      <c r="F29" s="331" t="n">
        <v>107</v>
      </c>
      <c r="G29" s="332" t="s">
        <v>277</v>
      </c>
      <c r="H29" s="333" t="n">
        <v>21</v>
      </c>
      <c r="I29" s="334" t="n">
        <v>110</v>
      </c>
      <c r="J29" s="335" t="n">
        <v>82</v>
      </c>
      <c r="K29" s="336" t="n">
        <v>15</v>
      </c>
    </row>
    <row r="30">
      <c r="B30" s="14" t="n">
        <v>2008</v>
      </c>
      <c r="C30" s="328" t="n">
        <v>257</v>
      </c>
      <c r="D30" s="329" t="n">
        <v>146</v>
      </c>
      <c r="E30" s="330" t="s">
        <v>611</v>
      </c>
      <c r="F30" s="331" t="n">
        <v>112</v>
      </c>
      <c r="G30" s="332" t="s">
        <v>371</v>
      </c>
      <c r="H30" s="333" t="n">
        <v>22</v>
      </c>
      <c r="I30" s="334" t="n">
        <v>109</v>
      </c>
      <c r="J30" s="335" t="n">
        <v>89</v>
      </c>
      <c r="K30" s="336" t="n">
        <v>37</v>
      </c>
    </row>
    <row r="31">
      <c r="B31" s="14" t="n">
        <v>2009</v>
      </c>
      <c r="C31" s="328" t="n">
        <v>153</v>
      </c>
      <c r="D31" s="329" t="n">
        <v>89</v>
      </c>
      <c r="E31" s="330" t="s">
        <v>612</v>
      </c>
      <c r="F31" s="331" t="n">
        <v>66</v>
      </c>
      <c r="G31" s="332" t="s">
        <v>367</v>
      </c>
      <c r="H31" s="333" t="n">
        <v>13</v>
      </c>
      <c r="I31" s="334" t="n">
        <v>61</v>
      </c>
      <c r="J31" s="335" t="n">
        <v>57</v>
      </c>
      <c r="K31" s="336" t="n">
        <v>22</v>
      </c>
    </row>
    <row r="32">
      <c r="B32" s="14" t="n">
        <v>2010</v>
      </c>
      <c r="C32" s="328" t="n">
        <v>284</v>
      </c>
      <c r="D32" s="329" t="n">
        <v>138</v>
      </c>
      <c r="E32" s="330" t="s">
        <v>278</v>
      </c>
      <c r="F32" s="331" t="n">
        <v>171</v>
      </c>
      <c r="G32" s="332" t="s">
        <v>625</v>
      </c>
      <c r="H32" s="333" t="n">
        <v>16</v>
      </c>
      <c r="I32" s="334" t="n">
        <v>84</v>
      </c>
      <c r="J32" s="335" t="n">
        <v>97</v>
      </c>
      <c r="K32" s="336" t="n">
        <v>87</v>
      </c>
    </row>
    <row r="33">
      <c r="B33" s="14" t="n">
        <v>2011</v>
      </c>
      <c r="C33" s="328" t="n">
        <v>187</v>
      </c>
      <c r="D33" s="329" t="n">
        <v>108</v>
      </c>
      <c r="E33" s="330" t="s">
        <v>583</v>
      </c>
      <c r="F33" s="331" t="n">
        <v>89</v>
      </c>
      <c r="G33" s="332" t="s">
        <v>280</v>
      </c>
      <c r="H33" s="333" t="n">
        <v>17</v>
      </c>
      <c r="I33" s="334" t="n">
        <v>73</v>
      </c>
      <c r="J33" s="335" t="n">
        <v>64</v>
      </c>
      <c r="K33" s="336" t="n">
        <v>33</v>
      </c>
    </row>
    <row r="34">
      <c r="B34" s="14" t="n">
        <v>2012</v>
      </c>
      <c r="C34" s="328" t="n">
        <v>115</v>
      </c>
      <c r="D34" s="329" t="n">
        <v>65</v>
      </c>
      <c r="E34" s="330" t="s">
        <v>613</v>
      </c>
      <c r="F34" s="331" t="n">
        <v>46</v>
      </c>
      <c r="G34" s="332" t="s">
        <v>626</v>
      </c>
      <c r="H34" s="333" t="n">
        <v>8</v>
      </c>
      <c r="I34" s="334" t="n">
        <v>50</v>
      </c>
      <c r="J34" s="335" t="n">
        <v>46</v>
      </c>
      <c r="K34" s="336" t="n">
        <v>11</v>
      </c>
    </row>
    <row r="35">
      <c r="B35" s="14" t="n">
        <v>2013</v>
      </c>
      <c r="C35" s="328" t="n">
        <v>165</v>
      </c>
      <c r="D35" s="329" t="n">
        <v>92</v>
      </c>
      <c r="E35" s="330" t="s">
        <v>614</v>
      </c>
      <c r="F35" s="331" t="n">
        <v>73</v>
      </c>
      <c r="G35" s="332" t="s">
        <v>369</v>
      </c>
      <c r="H35" s="333" t="n">
        <v>8</v>
      </c>
      <c r="I35" s="334" t="n">
        <v>63</v>
      </c>
      <c r="J35" s="335" t="n">
        <v>78</v>
      </c>
      <c r="K35" s="336" t="n">
        <v>16</v>
      </c>
    </row>
    <row r="36">
      <c r="B36" s="14" t="n">
        <v>2014</v>
      </c>
      <c r="C36" s="328" t="n">
        <v>114</v>
      </c>
      <c r="D36" s="329" t="n">
        <v>65</v>
      </c>
      <c r="E36" s="330" t="s">
        <v>615</v>
      </c>
      <c r="F36" s="331" t="n">
        <v>53</v>
      </c>
      <c r="G36" s="332" t="s">
        <v>627</v>
      </c>
      <c r="H36" s="333" t="n">
        <v>10</v>
      </c>
      <c r="I36" s="334" t="n">
        <v>47</v>
      </c>
      <c r="J36" s="335" t="n">
        <v>41</v>
      </c>
      <c r="K36" s="336" t="n">
        <v>16</v>
      </c>
    </row>
    <row r="37">
      <c r="B37" s="14" t="n">
        <v>2015</v>
      </c>
      <c r="C37" s="328" t="n">
        <v>135</v>
      </c>
      <c r="D37" s="329" t="n">
        <v>82</v>
      </c>
      <c r="E37" s="330" t="s">
        <v>616</v>
      </c>
      <c r="F37" s="331" t="n">
        <v>71</v>
      </c>
      <c r="G37" s="332" t="s">
        <v>628</v>
      </c>
      <c r="H37" s="333" t="n">
        <v>13</v>
      </c>
      <c r="I37" s="334" t="n">
        <v>48</v>
      </c>
      <c r="J37" s="335" t="n">
        <v>56</v>
      </c>
      <c r="K37" s="336" t="n">
        <v>18</v>
      </c>
    </row>
    <row r="38">
      <c r="B38" s="14" t="n">
        <v>2016</v>
      </c>
      <c r="C38" s="328" t="n">
        <v>129</v>
      </c>
      <c r="D38" s="329" t="n">
        <v>67</v>
      </c>
      <c r="E38" s="330" t="s">
        <v>617</v>
      </c>
      <c r="F38" s="331" t="n">
        <v>63</v>
      </c>
      <c r="G38" s="332" t="s">
        <v>285</v>
      </c>
      <c r="H38" s="333" t="n">
        <v>8</v>
      </c>
      <c r="I38" s="334" t="n">
        <v>51</v>
      </c>
      <c r="J38" s="335" t="n">
        <v>53</v>
      </c>
      <c r="K38" s="336" t="n">
        <v>17</v>
      </c>
    </row>
    <row r="39">
      <c r="B39" s="14" t="n">
        <v>2017</v>
      </c>
      <c r="C39" s="328" t="n">
        <v>129</v>
      </c>
      <c r="D39" s="329" t="n">
        <v>58</v>
      </c>
      <c r="E39" s="330" t="s">
        <v>618</v>
      </c>
      <c r="F39" s="331" t="n">
        <v>76</v>
      </c>
      <c r="G39" s="332" t="s">
        <v>629</v>
      </c>
      <c r="H39" s="333" t="n">
        <v>12</v>
      </c>
      <c r="I39" s="334" t="n">
        <v>52</v>
      </c>
      <c r="J39" s="335" t="n">
        <v>50</v>
      </c>
      <c r="K39" s="336" t="n">
        <v>15</v>
      </c>
    </row>
    <row r="40">
      <c r="B40" s="14" t="n">
        <v>2018</v>
      </c>
      <c r="C40" s="328" t="n">
        <v>131</v>
      </c>
      <c r="D40" s="329" t="n">
        <v>57</v>
      </c>
      <c r="E40" s="330" t="s">
        <v>368</v>
      </c>
      <c r="F40" s="331" t="n">
        <v>75</v>
      </c>
      <c r="G40" s="332" t="s">
        <v>630</v>
      </c>
      <c r="H40" s="333" t="n">
        <v>13</v>
      </c>
      <c r="I40" s="334" t="n">
        <v>58</v>
      </c>
      <c r="J40" s="335" t="n">
        <v>37</v>
      </c>
      <c r="K40" s="336" t="n">
        <v>23</v>
      </c>
    </row>
    <row r="41">
      <c r="B41" s="14" t="n">
        <v>2019</v>
      </c>
      <c r="C41" s="328" t="n">
        <v>118</v>
      </c>
      <c r="D41" s="329" t="n">
        <v>49</v>
      </c>
      <c r="E41" s="330" t="s">
        <v>362</v>
      </c>
      <c r="F41" s="331" t="n">
        <v>75</v>
      </c>
      <c r="G41" s="332" t="s">
        <v>631</v>
      </c>
      <c r="H41" s="333" t="n">
        <v>11</v>
      </c>
      <c r="I41" s="334" t="n">
        <v>54</v>
      </c>
      <c r="J41" s="335" t="n">
        <v>39</v>
      </c>
      <c r="K41" s="336" t="n">
        <v>14</v>
      </c>
    </row>
    <row r="42">
      <c r="B42" s="14" t="n">
        <v>2020</v>
      </c>
      <c r="C42" s="328" t="n">
        <v>123</v>
      </c>
      <c r="D42" s="329" t="n">
        <v>49</v>
      </c>
      <c r="E42" s="330" t="s">
        <v>619</v>
      </c>
      <c r="F42" s="331" t="n">
        <v>70</v>
      </c>
      <c r="G42" s="332" t="s">
        <v>632</v>
      </c>
      <c r="H42" s="333" t="n">
        <v>19</v>
      </c>
      <c r="I42" s="334" t="n">
        <v>48</v>
      </c>
      <c r="J42" s="335" t="n">
        <v>42</v>
      </c>
      <c r="K42" s="336" t="n">
        <v>14</v>
      </c>
    </row>
    <row r="43">
      <c r="B43" s="14" t="n">
        <v>2021</v>
      </c>
      <c r="C43" s="328" t="n">
        <v>97</v>
      </c>
      <c r="D43" s="329" t="n">
        <v>34</v>
      </c>
      <c r="E43" s="330" t="s">
        <v>620</v>
      </c>
      <c r="F43" s="331" t="n">
        <v>60</v>
      </c>
      <c r="G43" s="332" t="s">
        <v>633</v>
      </c>
      <c r="H43" s="333" t="n">
        <v>6</v>
      </c>
      <c r="I43" s="334" t="n">
        <v>47</v>
      </c>
      <c r="J43" s="335" t="n">
        <v>30</v>
      </c>
      <c r="K43" s="336" t="n">
        <v>14</v>
      </c>
    </row>
    <row r="44">
      <c r="B44" s="14" t="n">
        <v>2022</v>
      </c>
      <c r="C44" s="328" t="n">
        <v>54</v>
      </c>
      <c r="D44" s="329" t="n">
        <v>17</v>
      </c>
      <c r="E44" s="330" t="s">
        <v>621</v>
      </c>
      <c r="F44" s="331" t="n">
        <v>36</v>
      </c>
      <c r="G44" s="332" t="s">
        <v>634</v>
      </c>
      <c r="H44" s="333" t="n">
        <v>7</v>
      </c>
      <c r="I44" s="334" t="n">
        <v>24</v>
      </c>
      <c r="J44" s="335" t="n">
        <v>19</v>
      </c>
      <c r="K44" s="336" t="n">
        <v>4</v>
      </c>
    </row>
    <row r="45">
      <c r="B45" s="14" t="n">
        <v>2023</v>
      </c>
      <c r="C45" s="328" t="n">
        <v>75</v>
      </c>
      <c r="D45" s="329" t="n">
        <v>29</v>
      </c>
      <c r="E45" s="330" t="s">
        <v>622</v>
      </c>
      <c r="F45" s="331" t="n">
        <v>50</v>
      </c>
      <c r="G45" s="332" t="s">
        <v>634</v>
      </c>
      <c r="H45" s="333" t="n">
        <v>6</v>
      </c>
      <c r="I45" s="334" t="n">
        <v>33</v>
      </c>
      <c r="J45" s="335" t="n">
        <v>32</v>
      </c>
      <c r="K45" s="336" t="n">
        <v>4</v>
      </c>
    </row>
    <row r="46">
      <c r="B46" s="74" t="s">
        <v>635</v>
      </c>
      <c r="C46" s="337"/>
      <c r="D46" s="338"/>
      <c r="E46" s="339"/>
      <c r="F46" s="340"/>
      <c r="G46" s="341"/>
      <c r="H46" s="342"/>
      <c r="I46" s="343"/>
      <c r="J46" s="344"/>
      <c r="K46" s="345"/>
    </row>
    <row r="47">
      <c r="B47" s="14" t="n">
        <v>2010</v>
      </c>
      <c r="C47" s="337" t="n">
        <v>96</v>
      </c>
      <c r="D47" s="338" t="s">
        <v>224</v>
      </c>
      <c r="E47" s="339" t="s">
        <v>224</v>
      </c>
      <c r="F47" s="340" t="s">
        <v>224</v>
      </c>
      <c r="G47" s="341" t="s">
        <v>224</v>
      </c>
      <c r="H47" s="342" t="s">
        <v>224</v>
      </c>
      <c r="I47" s="343" t="s">
        <v>224</v>
      </c>
      <c r="J47" s="344" t="s">
        <v>224</v>
      </c>
      <c r="K47" s="345" t="s">
        <v>224</v>
      </c>
    </row>
    <row r="48">
      <c r="B48" s="14" t="n">
        <v>2011</v>
      </c>
      <c r="C48" s="337" t="n">
        <v>163</v>
      </c>
      <c r="D48" s="338" t="n">
        <v>64</v>
      </c>
      <c r="E48" s="339" t="s">
        <v>636</v>
      </c>
      <c r="F48" s="340" t="n">
        <v>156</v>
      </c>
      <c r="G48" s="341" t="s">
        <v>643</v>
      </c>
      <c r="H48" s="342" t="n">
        <v>1</v>
      </c>
      <c r="I48" s="343" t="n">
        <v>5</v>
      </c>
      <c r="J48" s="344" t="n">
        <v>26</v>
      </c>
      <c r="K48" s="345" t="n">
        <v>131</v>
      </c>
    </row>
    <row r="49">
      <c r="B49" s="14" t="n">
        <v>2012</v>
      </c>
      <c r="C49" s="337" t="n">
        <v>205</v>
      </c>
      <c r="D49" s="338" t="n">
        <v>95</v>
      </c>
      <c r="E49" s="339" t="s">
        <v>376</v>
      </c>
      <c r="F49" s="340" t="n">
        <v>199</v>
      </c>
      <c r="G49" s="341" t="s">
        <v>644</v>
      </c>
      <c r="H49" s="342" t="n">
        <v>2</v>
      </c>
      <c r="I49" s="343" t="n">
        <v>16</v>
      </c>
      <c r="J49" s="344" t="n">
        <v>29</v>
      </c>
      <c r="K49" s="345" t="n">
        <v>158</v>
      </c>
    </row>
    <row r="50">
      <c r="B50" s="14" t="n">
        <v>2013</v>
      </c>
      <c r="C50" s="337" t="n">
        <v>166</v>
      </c>
      <c r="D50" s="338" t="n">
        <v>92</v>
      </c>
      <c r="E50" s="339" t="s">
        <v>637</v>
      </c>
      <c r="F50" s="340" t="n">
        <v>158</v>
      </c>
      <c r="G50" s="341" t="s">
        <v>645</v>
      </c>
      <c r="H50" s="342" t="n">
        <v>0</v>
      </c>
      <c r="I50" s="343" t="n">
        <v>18</v>
      </c>
      <c r="J50" s="344" t="n">
        <v>42</v>
      </c>
      <c r="K50" s="345" t="n">
        <v>106</v>
      </c>
    </row>
    <row r="51">
      <c r="B51" s="14" t="n">
        <v>2014</v>
      </c>
      <c r="C51" s="337" t="n">
        <v>217</v>
      </c>
      <c r="D51" s="338" t="n">
        <v>114</v>
      </c>
      <c r="E51" s="339" t="s">
        <v>638</v>
      </c>
      <c r="F51" s="340" t="n">
        <v>209</v>
      </c>
      <c r="G51" s="341" t="s">
        <v>646</v>
      </c>
      <c r="H51" s="342" t="n">
        <v>2</v>
      </c>
      <c r="I51" s="343" t="n">
        <v>22</v>
      </c>
      <c r="J51" s="344" t="n">
        <v>40</v>
      </c>
      <c r="K51" s="345" t="n">
        <v>153</v>
      </c>
    </row>
    <row r="52">
      <c r="B52" s="14" t="n">
        <v>2015</v>
      </c>
      <c r="C52" s="337" t="n">
        <v>321</v>
      </c>
      <c r="D52" s="338" t="n">
        <v>133</v>
      </c>
      <c r="E52" s="339" t="s">
        <v>271</v>
      </c>
      <c r="F52" s="340" t="n">
        <v>318</v>
      </c>
      <c r="G52" s="341" t="s">
        <v>647</v>
      </c>
      <c r="H52" s="342" t="n">
        <v>2</v>
      </c>
      <c r="I52" s="343" t="n">
        <v>18</v>
      </c>
      <c r="J52" s="344" t="n">
        <v>73</v>
      </c>
      <c r="K52" s="345" t="n">
        <v>228</v>
      </c>
    </row>
    <row r="53">
      <c r="B53" s="14" t="n">
        <v>2016</v>
      </c>
      <c r="C53" s="337" t="n">
        <v>465</v>
      </c>
      <c r="D53" s="338" t="n">
        <v>158</v>
      </c>
      <c r="E53" s="339" t="s">
        <v>597</v>
      </c>
      <c r="F53" s="340" t="n">
        <v>461</v>
      </c>
      <c r="G53" s="341" t="s">
        <v>647</v>
      </c>
      <c r="H53" s="342" t="n">
        <v>1</v>
      </c>
      <c r="I53" s="343" t="n">
        <v>31</v>
      </c>
      <c r="J53" s="344" t="n">
        <v>76</v>
      </c>
      <c r="K53" s="345" t="n">
        <v>357</v>
      </c>
    </row>
    <row r="54">
      <c r="B54" s="14" t="n">
        <v>2017</v>
      </c>
      <c r="C54" s="337" t="n">
        <v>434</v>
      </c>
      <c r="D54" s="338" t="n">
        <v>123</v>
      </c>
      <c r="E54" s="339" t="s">
        <v>316</v>
      </c>
      <c r="F54" s="340" t="n">
        <v>427</v>
      </c>
      <c r="G54" s="341" t="s">
        <v>648</v>
      </c>
      <c r="H54" s="342" t="n">
        <v>2</v>
      </c>
      <c r="I54" s="343" t="n">
        <v>24</v>
      </c>
      <c r="J54" s="344" t="n">
        <v>91</v>
      </c>
      <c r="K54" s="345" t="n">
        <v>317</v>
      </c>
    </row>
    <row r="55">
      <c r="B55" s="14" t="n">
        <v>2018</v>
      </c>
      <c r="C55" s="337" t="n">
        <v>348</v>
      </c>
      <c r="D55" s="338" t="n">
        <v>114</v>
      </c>
      <c r="E55" s="339" t="s">
        <v>639</v>
      </c>
      <c r="F55" s="340" t="n">
        <v>340</v>
      </c>
      <c r="G55" s="341" t="s">
        <v>649</v>
      </c>
      <c r="H55" s="342" t="n">
        <v>2</v>
      </c>
      <c r="I55" s="343" t="n">
        <v>31</v>
      </c>
      <c r="J55" s="344" t="n">
        <v>80</v>
      </c>
      <c r="K55" s="345" t="n">
        <v>235</v>
      </c>
    </row>
    <row r="56">
      <c r="B56" s="14" t="n">
        <v>2019</v>
      </c>
      <c r="C56" s="337" t="n">
        <v>296</v>
      </c>
      <c r="D56" s="338" t="n">
        <v>106</v>
      </c>
      <c r="E56" s="339" t="s">
        <v>599</v>
      </c>
      <c r="F56" s="340" t="n">
        <v>287</v>
      </c>
      <c r="G56" s="341" t="s">
        <v>650</v>
      </c>
      <c r="H56" s="342" t="n">
        <v>1</v>
      </c>
      <c r="I56" s="343" t="n">
        <v>25</v>
      </c>
      <c r="J56" s="344" t="n">
        <v>60</v>
      </c>
      <c r="K56" s="345" t="n">
        <v>210</v>
      </c>
    </row>
    <row r="57">
      <c r="B57" s="14" t="n">
        <v>2020</v>
      </c>
      <c r="C57" s="337" t="n">
        <v>245</v>
      </c>
      <c r="D57" s="338" t="n">
        <v>107</v>
      </c>
      <c r="E57" s="339" t="s">
        <v>640</v>
      </c>
      <c r="F57" s="340" t="n">
        <v>239</v>
      </c>
      <c r="G57" s="341" t="s">
        <v>651</v>
      </c>
      <c r="H57" s="342" t="n">
        <v>3</v>
      </c>
      <c r="I57" s="343" t="n">
        <v>23</v>
      </c>
      <c r="J57" s="344" t="n">
        <v>65</v>
      </c>
      <c r="K57" s="345" t="n">
        <v>154</v>
      </c>
    </row>
    <row r="58">
      <c r="B58" s="14" t="n">
        <v>2021</v>
      </c>
      <c r="C58" s="337" t="n">
        <v>224</v>
      </c>
      <c r="D58" s="338" t="n">
        <v>99</v>
      </c>
      <c r="E58" s="339" t="s">
        <v>369</v>
      </c>
      <c r="F58" s="340" t="n">
        <v>215</v>
      </c>
      <c r="G58" s="341" t="s">
        <v>652</v>
      </c>
      <c r="H58" s="342" t="n">
        <v>1</v>
      </c>
      <c r="I58" s="343" t="n">
        <v>23</v>
      </c>
      <c r="J58" s="344" t="n">
        <v>57</v>
      </c>
      <c r="K58" s="345" t="n">
        <v>143</v>
      </c>
    </row>
    <row r="59">
      <c r="B59" s="14" t="n">
        <v>2022</v>
      </c>
      <c r="C59" s="337" t="n">
        <v>280</v>
      </c>
      <c r="D59" s="338" t="n">
        <v>95</v>
      </c>
      <c r="E59" s="339" t="s">
        <v>641</v>
      </c>
      <c r="F59" s="340" t="n">
        <v>275</v>
      </c>
      <c r="G59" s="341" t="s">
        <v>653</v>
      </c>
      <c r="H59" s="342" t="n">
        <v>1</v>
      </c>
      <c r="I59" s="343" t="n">
        <v>19</v>
      </c>
      <c r="J59" s="344" t="n">
        <v>101</v>
      </c>
      <c r="K59" s="345" t="n">
        <v>159</v>
      </c>
    </row>
    <row r="60">
      <c r="B60" s="27" t="n">
        <v>2023</v>
      </c>
      <c r="C60" s="346" t="n">
        <v>474</v>
      </c>
      <c r="D60" s="347" t="n">
        <v>154</v>
      </c>
      <c r="E60" s="348" t="s">
        <v>642</v>
      </c>
      <c r="F60" s="349" t="n">
        <v>470</v>
      </c>
      <c r="G60" s="350" t="s">
        <v>654</v>
      </c>
      <c r="H60" s="351" t="n">
        <v>2</v>
      </c>
      <c r="I60" s="352" t="n">
        <v>60</v>
      </c>
      <c r="J60" s="353" t="n">
        <v>167</v>
      </c>
      <c r="K60" s="354" t="n">
        <v>245</v>
      </c>
    </row>
  </sheetData>
  <mergeCells count="8">
    <mergeCell ref="B4:B5"/>
    <mergeCell ref="C4:C5"/>
    <mergeCell ref="D4:E4"/>
    <mergeCell ref="F4:G4"/>
    <mergeCell ref="H4:K4"/>
    <mergeCell ref="B6:K6"/>
    <mergeCell ref="B26:K26"/>
    <mergeCell ref="B46:K46"/>
  </mergeCells>
  <pageMargins left="0.7" right="0.7" top="0.75" bottom="0.75" header="0.3" footer="0.3"/>
  <pageSetup paperSize="9" orientation="landscape" scale="50" fitToWidth="0" fitToHeight="0" horizontalDpi="300" verticalDpi="300"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0" tabSelected="false"/>
  </sheetViews>
  <sheetFormatPr defaultRowHeight="15.0" baseColWidth="10"/>
  <cols>
    <col min="1" max="1" width="2.57" hidden="0" customWidth="1"/>
    <col min="2" max="2" width="5.24703703703704" hidden="0" customWidth="1"/>
    <col min="3" max="3" width="5.66061728395062" hidden="0" customWidth="1"/>
    <col min="4" max="4" width="11.0988888888889" hidden="0" customWidth="1"/>
    <col min="5" max="5" width="11.0988888888889" hidden="0" customWidth="1"/>
    <col min="6" max="6" width="11.0988888888889" hidden="0" customWidth="1"/>
    <col min="7" max="7" width="11.0988888888889" hidden="0" customWidth="1"/>
  </cols>
  <sheetData>
    <row r="1">
      <c r="B1" s="3" t="s">
        <v>40</v>
      </c>
    </row>
    <row r="4" ht="28" customHeight="1">
      <c r="B4" s="12" t="s">
        <v>235</v>
      </c>
      <c r="C4" s="138" t="s">
        <v>78</v>
      </c>
      <c r="D4" s="138" t="s">
        <v>575</v>
      </c>
      <c r="E4" s="138" t="s">
        <v>575</v>
      </c>
      <c r="F4" s="138" t="s">
        <v>576</v>
      </c>
      <c r="G4" s="138" t="s">
        <v>576</v>
      </c>
    </row>
    <row r="5">
      <c r="B5" s="12" t="s">
        <v>235</v>
      </c>
      <c r="C5" s="138" t="s">
        <v>78</v>
      </c>
      <c r="D5" s="13" t="s">
        <v>401</v>
      </c>
      <c r="E5" s="13" t="s">
        <v>402</v>
      </c>
      <c r="F5" s="13" t="s">
        <v>401</v>
      </c>
      <c r="G5" s="13" t="s">
        <v>402</v>
      </c>
    </row>
    <row r="6">
      <c r="B6" s="14" t="n">
        <v>2020</v>
      </c>
      <c r="C6" s="355" t="n">
        <v>19</v>
      </c>
      <c r="D6" s="356" t="n">
        <v>6</v>
      </c>
      <c r="E6" s="357" t="s">
        <v>655</v>
      </c>
      <c r="F6" s="358" t="n">
        <v>2</v>
      </c>
      <c r="G6" s="359" t="s">
        <v>526</v>
      </c>
    </row>
    <row r="7">
      <c r="B7" s="14" t="n">
        <v>2021</v>
      </c>
      <c r="C7" s="355" t="n">
        <v>17</v>
      </c>
      <c r="D7" s="356" t="n">
        <v>10</v>
      </c>
      <c r="E7" s="357" t="s">
        <v>656</v>
      </c>
      <c r="F7" s="358" t="n">
        <v>2</v>
      </c>
      <c r="G7" s="359" t="s">
        <v>330</v>
      </c>
    </row>
    <row r="8">
      <c r="B8" s="14" t="n">
        <v>2022</v>
      </c>
      <c r="C8" s="355" t="n">
        <v>15</v>
      </c>
      <c r="D8" s="356" t="n">
        <v>9</v>
      </c>
      <c r="E8" s="357" t="s">
        <v>657</v>
      </c>
      <c r="F8" s="358" t="n">
        <v>2</v>
      </c>
      <c r="G8" s="359" t="s">
        <v>490</v>
      </c>
    </row>
    <row r="9">
      <c r="B9" s="27" t="n">
        <v>2023</v>
      </c>
      <c r="C9" s="360" t="n">
        <v>22</v>
      </c>
      <c r="D9" s="361" t="n">
        <v>8</v>
      </c>
      <c r="E9" s="362" t="n">
        <v>36.4</v>
      </c>
      <c r="F9" s="363" t="n">
        <v>1</v>
      </c>
      <c r="G9" s="364" t="n">
        <v>4.5</v>
      </c>
    </row>
  </sheetData>
  <mergeCells count="4">
    <mergeCell ref="B4:B5"/>
    <mergeCell ref="C4:C5"/>
    <mergeCell ref="D4:E4"/>
    <mergeCell ref="F4:G4"/>
  </mergeCells>
  <pageMargins left="0.7" right="0.7" top="0.75" bottom="0.75" header="0.3" footer="0.3"/>
  <pageSetup paperSize="9" orientation="landscape" scale="50" fitToWidth="0" fitToHeight="0" horizontalDpi="300" verticalDpi="300"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5</v>
      </c>
    </row>
    <row r="4">
      <c r="B4" s="12" t="s">
        <v>77</v>
      </c>
      <c r="C4" s="13" t="s">
        <v>78</v>
      </c>
      <c r="D4" s="13" t="s">
        <v>79</v>
      </c>
      <c r="E4" s="13" t="s">
        <v>80</v>
      </c>
      <c r="F4" s="13" t="s">
        <v>81</v>
      </c>
      <c r="G4" s="13" t="s">
        <v>82</v>
      </c>
      <c r="H4" s="13" t="s">
        <v>83</v>
      </c>
      <c r="I4" s="13" t="s">
        <v>84</v>
      </c>
      <c r="J4" s="13" t="s">
        <v>85</v>
      </c>
      <c r="K4" s="13" t="s">
        <v>86</v>
      </c>
      <c r="L4" s="13" t="s">
        <v>87</v>
      </c>
      <c r="M4" s="13" t="s">
        <v>88</v>
      </c>
      <c r="N4" s="13" t="s">
        <v>89</v>
      </c>
    </row>
    <row r="5">
      <c r="B5" s="14" t="n">
        <v>1980</v>
      </c>
      <c r="C5" s="15" t="n">
        <v>73577</v>
      </c>
      <c r="D5" s="16" t="n">
        <v>9754</v>
      </c>
      <c r="E5" s="17" t="n">
        <v>477</v>
      </c>
      <c r="F5" s="18" t="n">
        <v>31890</v>
      </c>
      <c r="G5" s="19" t="n">
        <v>11102</v>
      </c>
      <c r="H5" s="20" t="n">
        <v>10684</v>
      </c>
      <c r="I5" s="21" t="n">
        <v>6520</v>
      </c>
      <c r="J5" s="22" t="n">
        <v>1731</v>
      </c>
      <c r="K5" s="23" t="n">
        <v>543</v>
      </c>
      <c r="L5" s="24" t="s">
        <v>90</v>
      </c>
      <c r="M5" s="25" t="n">
        <v>148</v>
      </c>
      <c r="N5" s="26" t="n">
        <v>728</v>
      </c>
    </row>
    <row r="6">
      <c r="B6" s="14" t="n">
        <v>1985</v>
      </c>
      <c r="C6" s="15" t="n">
        <v>65160</v>
      </c>
      <c r="D6" s="16" t="n">
        <v>10454</v>
      </c>
      <c r="E6" s="17" t="n">
        <v>679</v>
      </c>
      <c r="F6" s="18" t="n">
        <v>27426</v>
      </c>
      <c r="G6" s="19" t="n">
        <v>9193</v>
      </c>
      <c r="H6" s="20" t="n">
        <v>8889</v>
      </c>
      <c r="I6" s="21" t="n">
        <v>5691</v>
      </c>
      <c r="J6" s="22" t="n">
        <v>1409</v>
      </c>
      <c r="K6" s="23" t="n">
        <v>577</v>
      </c>
      <c r="L6" s="24" t="s">
        <v>90</v>
      </c>
      <c r="M6" s="25" t="n">
        <v>148</v>
      </c>
      <c r="N6" s="26" t="n">
        <v>694</v>
      </c>
    </row>
    <row r="7">
      <c r="B7" s="14" t="n">
        <v>1990</v>
      </c>
      <c r="C7" s="15" t="n">
        <v>70029</v>
      </c>
      <c r="D7" s="16" t="n">
        <v>12883</v>
      </c>
      <c r="E7" s="17" t="n">
        <v>922</v>
      </c>
      <c r="F7" s="18" t="n">
        <v>31347</v>
      </c>
      <c r="G7" s="19" t="n">
        <v>8848</v>
      </c>
      <c r="H7" s="20" t="n">
        <v>7964</v>
      </c>
      <c r="I7" s="21" t="n">
        <v>5300</v>
      </c>
      <c r="J7" s="22" t="n">
        <v>1436</v>
      </c>
      <c r="K7" s="23" t="n">
        <v>434</v>
      </c>
      <c r="L7" s="24" t="n">
        <v>11</v>
      </c>
      <c r="M7" s="25" t="n">
        <v>170</v>
      </c>
      <c r="N7" s="26" t="n">
        <v>714</v>
      </c>
    </row>
    <row r="8">
      <c r="B8" s="14" t="n">
        <v>1995</v>
      </c>
      <c r="C8" s="15" t="n">
        <v>77959</v>
      </c>
      <c r="D8" s="16" t="n">
        <v>13559</v>
      </c>
      <c r="E8" s="17" t="n">
        <v>1466</v>
      </c>
      <c r="F8" s="18" t="n">
        <v>33041</v>
      </c>
      <c r="G8" s="19" t="n">
        <v>10086</v>
      </c>
      <c r="H8" s="20" t="n">
        <v>9735</v>
      </c>
      <c r="I8" s="21" t="n">
        <v>6686</v>
      </c>
      <c r="J8" s="22" t="n">
        <v>1953</v>
      </c>
      <c r="K8" s="23" t="n">
        <v>460</v>
      </c>
      <c r="L8" s="24" t="n">
        <v>50</v>
      </c>
      <c r="M8" s="25" t="n">
        <v>201</v>
      </c>
      <c r="N8" s="26" t="n">
        <v>722</v>
      </c>
    </row>
    <row r="9">
      <c r="B9" s="14" t="n">
        <v>2000</v>
      </c>
      <c r="C9" s="15" t="n">
        <v>78805</v>
      </c>
      <c r="D9" s="16" t="n">
        <v>12725</v>
      </c>
      <c r="E9" s="17" t="n">
        <v>1809</v>
      </c>
      <c r="F9" s="18" t="n">
        <v>33293</v>
      </c>
      <c r="G9" s="19" t="n">
        <v>10217</v>
      </c>
      <c r="H9" s="20" t="n">
        <v>10245</v>
      </c>
      <c r="I9" s="21" t="n">
        <v>6579</v>
      </c>
      <c r="J9" s="22" t="n">
        <v>2196</v>
      </c>
      <c r="K9" s="23" t="n">
        <v>382</v>
      </c>
      <c r="L9" s="24" t="n">
        <v>91</v>
      </c>
      <c r="M9" s="25" t="n">
        <v>219</v>
      </c>
      <c r="N9" s="26" t="n">
        <v>1049</v>
      </c>
    </row>
    <row r="10">
      <c r="B10" s="14" t="n">
        <v>2005</v>
      </c>
      <c r="C10" s="15" t="n">
        <v>76664</v>
      </c>
      <c r="D10" s="16" t="n">
        <v>11800</v>
      </c>
      <c r="E10" s="17" t="n">
        <v>1900</v>
      </c>
      <c r="F10" s="18" t="n">
        <v>30948</v>
      </c>
      <c r="G10" s="19" t="n">
        <v>10537</v>
      </c>
      <c r="H10" s="20" t="n">
        <v>10925</v>
      </c>
      <c r="I10" s="21" t="n">
        <v>6728</v>
      </c>
      <c r="J10" s="22" t="n">
        <v>2132</v>
      </c>
      <c r="K10" s="23" t="n">
        <v>194</v>
      </c>
      <c r="L10" s="24" t="n">
        <v>87</v>
      </c>
      <c r="M10" s="25" t="n">
        <v>261</v>
      </c>
      <c r="N10" s="26" t="n">
        <v>1152</v>
      </c>
    </row>
    <row r="11">
      <c r="B11" s="14" t="n">
        <v>2006</v>
      </c>
      <c r="C11" s="15" t="n">
        <v>75313</v>
      </c>
      <c r="D11" s="16" t="n">
        <v>11439</v>
      </c>
      <c r="E11" s="17" t="n">
        <v>1827</v>
      </c>
      <c r="F11" s="18" t="n">
        <v>30530</v>
      </c>
      <c r="G11" s="19" t="n">
        <v>10536</v>
      </c>
      <c r="H11" s="20" t="n">
        <v>10730</v>
      </c>
      <c r="I11" s="21" t="n">
        <v>6679</v>
      </c>
      <c r="J11" s="22" t="n">
        <v>2050</v>
      </c>
      <c r="K11" s="23" t="n">
        <v>149</v>
      </c>
      <c r="L11" s="24" t="n">
        <v>69</v>
      </c>
      <c r="M11" s="25" t="n">
        <v>156</v>
      </c>
      <c r="N11" s="26" t="n">
        <v>1148</v>
      </c>
    </row>
    <row r="12">
      <c r="B12" s="14" t="n">
        <v>2007</v>
      </c>
      <c r="C12" s="15" t="n">
        <v>74197</v>
      </c>
      <c r="D12" s="16" t="n">
        <v>11362</v>
      </c>
      <c r="E12" s="17" t="n">
        <v>1720</v>
      </c>
      <c r="F12" s="18" t="n">
        <v>30255</v>
      </c>
      <c r="G12" s="19" t="n">
        <v>10538</v>
      </c>
      <c r="H12" s="20" t="n">
        <v>10531</v>
      </c>
      <c r="I12" s="21" t="n">
        <v>6410</v>
      </c>
      <c r="J12" s="22" t="n">
        <v>1822</v>
      </c>
      <c r="K12" s="23" t="n">
        <v>150</v>
      </c>
      <c r="L12" s="24" t="n">
        <v>94</v>
      </c>
      <c r="M12" s="25" t="n">
        <v>166</v>
      </c>
      <c r="N12" s="26" t="n">
        <v>1149</v>
      </c>
    </row>
    <row r="13">
      <c r="B13" s="14" t="n">
        <v>2008</v>
      </c>
      <c r="C13" s="15" t="n">
        <v>73607</v>
      </c>
      <c r="D13" s="16" t="n">
        <v>11700</v>
      </c>
      <c r="E13" s="17" t="n">
        <v>1562</v>
      </c>
      <c r="F13" s="18" t="n">
        <v>30125</v>
      </c>
      <c r="G13" s="19" t="n">
        <v>10682</v>
      </c>
      <c r="H13" s="20" t="n">
        <v>10311</v>
      </c>
      <c r="I13" s="21" t="n">
        <v>6250</v>
      </c>
      <c r="J13" s="22" t="n">
        <v>1450</v>
      </c>
      <c r="K13" s="23" t="n">
        <v>136</v>
      </c>
      <c r="L13" s="24" t="n">
        <v>99</v>
      </c>
      <c r="M13" s="25" t="n">
        <v>128</v>
      </c>
      <c r="N13" s="26" t="n">
        <v>1164</v>
      </c>
    </row>
    <row r="14">
      <c r="B14" s="14" t="n">
        <v>2009</v>
      </c>
      <c r="C14" s="15" t="n">
        <v>73325</v>
      </c>
      <c r="D14" s="16" t="n">
        <v>12050</v>
      </c>
      <c r="E14" s="17" t="n">
        <v>1458</v>
      </c>
      <c r="F14" s="18" t="n">
        <v>30020</v>
      </c>
      <c r="G14" s="19" t="n">
        <v>10829</v>
      </c>
      <c r="H14" s="20" t="n">
        <v>10277</v>
      </c>
      <c r="I14" s="21" t="n">
        <v>6187</v>
      </c>
      <c r="J14" s="22" t="n">
        <v>961</v>
      </c>
      <c r="K14" s="23" t="n">
        <v>136</v>
      </c>
      <c r="L14" s="24" t="n">
        <v>78</v>
      </c>
      <c r="M14" s="25" t="n">
        <v>110</v>
      </c>
      <c r="N14" s="26" t="n">
        <v>1219</v>
      </c>
    </row>
    <row r="15">
      <c r="B15" s="14" t="n">
        <v>2010</v>
      </c>
      <c r="C15" s="15" t="n">
        <v>72940</v>
      </c>
      <c r="D15" s="16" t="n">
        <v>12091</v>
      </c>
      <c r="E15" s="17" t="n">
        <v>1505</v>
      </c>
      <c r="F15" s="18" t="n">
        <v>30005</v>
      </c>
      <c r="G15" s="19" t="n">
        <v>10913</v>
      </c>
      <c r="H15" s="20" t="n">
        <v>10071</v>
      </c>
      <c r="I15" s="21" t="n">
        <v>6169</v>
      </c>
      <c r="J15" s="22" t="n">
        <v>657</v>
      </c>
      <c r="K15" s="23" t="n">
        <v>118</v>
      </c>
      <c r="L15" s="24" t="n">
        <v>80</v>
      </c>
      <c r="M15" s="25" t="n">
        <v>85</v>
      </c>
      <c r="N15" s="26" t="n">
        <v>1246</v>
      </c>
    </row>
    <row r="16">
      <c r="B16" s="14" t="n">
        <v>2011</v>
      </c>
      <c r="C16" s="15" t="n">
        <v>72762</v>
      </c>
      <c r="D16" s="16" t="n">
        <v>12082</v>
      </c>
      <c r="E16" s="17" t="n">
        <v>1555</v>
      </c>
      <c r="F16" s="18" t="n">
        <v>29859</v>
      </c>
      <c r="G16" s="19" t="n">
        <v>11095</v>
      </c>
      <c r="H16" s="20" t="n">
        <v>9903</v>
      </c>
      <c r="I16" s="21" t="n">
        <v>6180</v>
      </c>
      <c r="J16" s="22" t="n">
        <v>579</v>
      </c>
      <c r="K16" s="23" t="n">
        <v>75</v>
      </c>
      <c r="L16" s="24" t="n">
        <v>107</v>
      </c>
      <c r="M16" s="25" t="n">
        <v>42</v>
      </c>
      <c r="N16" s="26" t="n">
        <v>1285</v>
      </c>
    </row>
    <row r="17">
      <c r="B17" s="14" t="n">
        <v>2012</v>
      </c>
      <c r="C17" s="15" t="n">
        <v>72501</v>
      </c>
      <c r="D17" s="16" t="n">
        <v>12291</v>
      </c>
      <c r="E17" s="17" t="n">
        <v>1565</v>
      </c>
      <c r="F17" s="18" t="n">
        <v>29912</v>
      </c>
      <c r="G17" s="19" t="n">
        <v>10982</v>
      </c>
      <c r="H17" s="20" t="n">
        <v>9795</v>
      </c>
      <c r="I17" s="21" t="n">
        <v>5904</v>
      </c>
      <c r="J17" s="22" t="n">
        <v>568</v>
      </c>
      <c r="K17" s="23" t="n">
        <v>95</v>
      </c>
      <c r="L17" s="24" t="n">
        <v>136</v>
      </c>
      <c r="M17" s="25" t="n">
        <v>38</v>
      </c>
      <c r="N17" s="26" t="n">
        <v>1215</v>
      </c>
    </row>
    <row r="18">
      <c r="B18" s="14" t="n">
        <v>2013</v>
      </c>
      <c r="C18" s="15" t="n">
        <v>73526</v>
      </c>
      <c r="D18" s="16" t="n">
        <v>13270</v>
      </c>
      <c r="E18" s="17" t="n">
        <v>1506</v>
      </c>
      <c r="F18" s="18" t="n">
        <v>30260</v>
      </c>
      <c r="G18" s="19" t="n">
        <v>10740</v>
      </c>
      <c r="H18" s="20" t="n">
        <v>9692</v>
      </c>
      <c r="I18" s="21" t="n">
        <v>5807</v>
      </c>
      <c r="J18" s="22" t="n">
        <v>513</v>
      </c>
      <c r="K18" s="23" t="n">
        <v>109</v>
      </c>
      <c r="L18" s="24" t="n">
        <v>128</v>
      </c>
      <c r="M18" s="25" t="n">
        <v>60</v>
      </c>
      <c r="N18" s="26" t="n">
        <v>1441</v>
      </c>
    </row>
    <row r="19">
      <c r="B19" s="14" t="n">
        <v>2014</v>
      </c>
      <c r="C19" s="15" t="n">
        <v>74531</v>
      </c>
      <c r="D19" s="16" t="n">
        <v>14035</v>
      </c>
      <c r="E19" s="17" t="n">
        <v>1440</v>
      </c>
      <c r="F19" s="18" t="n">
        <v>36800</v>
      </c>
      <c r="G19" s="19" t="n">
        <v>8144</v>
      </c>
      <c r="H19" s="20" t="n">
        <v>7432</v>
      </c>
      <c r="I19" s="21" t="n">
        <v>4438</v>
      </c>
      <c r="J19" s="22" t="n">
        <v>507</v>
      </c>
      <c r="K19" s="23" t="n">
        <v>68</v>
      </c>
      <c r="L19" s="24" t="n">
        <v>127</v>
      </c>
      <c r="M19" s="25" t="n">
        <v>54</v>
      </c>
      <c r="N19" s="26" t="n">
        <v>1486</v>
      </c>
    </row>
    <row r="20">
      <c r="B20" s="14" t="n">
        <v>2015</v>
      </c>
      <c r="C20" s="15" t="n">
        <v>75666</v>
      </c>
      <c r="D20" s="16" t="n">
        <v>14238</v>
      </c>
      <c r="E20" s="17" t="n">
        <v>1095</v>
      </c>
      <c r="F20" s="18" t="n">
        <v>38098</v>
      </c>
      <c r="G20" s="19" t="n">
        <v>8238</v>
      </c>
      <c r="H20" s="20" t="n">
        <v>7259</v>
      </c>
      <c r="I20" s="21" t="n">
        <v>4241</v>
      </c>
      <c r="J20" s="22" t="n">
        <v>554</v>
      </c>
      <c r="K20" s="23" t="n">
        <v>52</v>
      </c>
      <c r="L20" s="24" t="n">
        <v>167</v>
      </c>
      <c r="M20" s="25" t="n">
        <v>54</v>
      </c>
      <c r="N20" s="26" t="n">
        <v>1670</v>
      </c>
    </row>
    <row r="21">
      <c r="B21" s="14" t="n">
        <v>2016</v>
      </c>
      <c r="C21" s="15" t="n">
        <v>76580</v>
      </c>
      <c r="D21" s="16" t="n">
        <v>14140</v>
      </c>
      <c r="E21" s="17" t="n">
        <v>927</v>
      </c>
      <c r="F21" s="18" t="n">
        <v>39414</v>
      </c>
      <c r="G21" s="19" t="n">
        <v>8029</v>
      </c>
      <c r="H21" s="20" t="n">
        <v>6941</v>
      </c>
      <c r="I21" s="21" t="n">
        <v>4611</v>
      </c>
      <c r="J21" s="22" t="n">
        <v>569</v>
      </c>
      <c r="K21" s="23" t="n">
        <v>45</v>
      </c>
      <c r="L21" s="24" t="n">
        <v>212</v>
      </c>
      <c r="M21" s="25" t="n">
        <v>70</v>
      </c>
      <c r="N21" s="26" t="n">
        <v>1622</v>
      </c>
    </row>
    <row r="22">
      <c r="B22" s="14" t="n">
        <v>2017</v>
      </c>
      <c r="C22" s="15" t="n">
        <v>77289</v>
      </c>
      <c r="D22" s="16" t="n">
        <v>13996</v>
      </c>
      <c r="E22" s="17" t="n">
        <v>930</v>
      </c>
      <c r="F22" s="18" t="n">
        <v>40245</v>
      </c>
      <c r="G22" s="19" t="n">
        <v>8002</v>
      </c>
      <c r="H22" s="20" t="n">
        <v>7007</v>
      </c>
      <c r="I22" s="21" t="n">
        <v>4629</v>
      </c>
      <c r="J22" s="22" t="n">
        <v>619</v>
      </c>
      <c r="K22" s="23" t="n">
        <v>22</v>
      </c>
      <c r="L22" s="24" t="n">
        <v>174</v>
      </c>
      <c r="M22" s="25" t="n">
        <v>47</v>
      </c>
      <c r="N22" s="26" t="n">
        <v>1618</v>
      </c>
    </row>
    <row r="23">
      <c r="B23" s="14" t="n">
        <v>2018</v>
      </c>
      <c r="C23" s="15" t="n">
        <v>78207</v>
      </c>
      <c r="D23" s="16" t="n">
        <v>14011</v>
      </c>
      <c r="E23" s="17" t="n">
        <v>920</v>
      </c>
      <c r="F23" s="18" t="n">
        <v>41175</v>
      </c>
      <c r="G23" s="19" t="n">
        <v>7762</v>
      </c>
      <c r="H23" s="20" t="n">
        <v>7107</v>
      </c>
      <c r="I23" s="21" t="n">
        <v>4633</v>
      </c>
      <c r="J23" s="22" t="n">
        <v>649</v>
      </c>
      <c r="K23" s="23" t="n">
        <v>30</v>
      </c>
      <c r="L23" s="24" t="n">
        <v>226</v>
      </c>
      <c r="M23" s="25" t="n">
        <v>54</v>
      </c>
      <c r="N23" s="26" t="n">
        <v>1640</v>
      </c>
    </row>
    <row r="24">
      <c r="B24" s="14" t="n">
        <v>2019</v>
      </c>
      <c r="C24" s="15" t="n">
        <v>79467</v>
      </c>
      <c r="D24" s="16" t="n">
        <v>14231</v>
      </c>
      <c r="E24" s="17" t="n">
        <v>874</v>
      </c>
      <c r="F24" s="18" t="n">
        <v>41859</v>
      </c>
      <c r="G24" s="19" t="n">
        <v>7909</v>
      </c>
      <c r="H24" s="20" t="n">
        <v>7351</v>
      </c>
      <c r="I24" s="21" t="n">
        <v>4641</v>
      </c>
      <c r="J24" s="22" t="n">
        <v>664</v>
      </c>
      <c r="K24" s="23" t="n">
        <v>26</v>
      </c>
      <c r="L24" s="24" t="n">
        <v>200</v>
      </c>
      <c r="M24" s="25" t="n">
        <v>41</v>
      </c>
      <c r="N24" s="26" t="n">
        <v>1671</v>
      </c>
    </row>
    <row r="25">
      <c r="B25" s="14" t="n">
        <v>2020</v>
      </c>
      <c r="C25" s="15" t="n">
        <v>80607</v>
      </c>
      <c r="D25" s="16" t="n">
        <v>14559</v>
      </c>
      <c r="E25" s="17" t="n">
        <v>745</v>
      </c>
      <c r="F25" s="18" t="n">
        <v>42718</v>
      </c>
      <c r="G25" s="19" t="n">
        <v>8056</v>
      </c>
      <c r="H25" s="20" t="n">
        <v>7387</v>
      </c>
      <c r="I25" s="21" t="n">
        <v>4651</v>
      </c>
      <c r="J25" s="22" t="n">
        <v>611</v>
      </c>
      <c r="K25" s="23" t="n">
        <v>29</v>
      </c>
      <c r="L25" s="24" t="n">
        <v>161</v>
      </c>
      <c r="M25" s="25" t="n">
        <v>35</v>
      </c>
      <c r="N25" s="26" t="n">
        <v>1655</v>
      </c>
    </row>
    <row r="26">
      <c r="B26" s="14" t="n">
        <v>2021</v>
      </c>
      <c r="C26" s="15" t="n">
        <v>82061</v>
      </c>
      <c r="D26" s="16" t="n">
        <v>14874</v>
      </c>
      <c r="E26" s="17" t="n">
        <v>717</v>
      </c>
      <c r="F26" s="18" t="n">
        <v>42839</v>
      </c>
      <c r="G26" s="19" t="n">
        <v>8540</v>
      </c>
      <c r="H26" s="20" t="n">
        <v>7679</v>
      </c>
      <c r="I26" s="21" t="n">
        <v>4913</v>
      </c>
      <c r="J26" s="22" t="n">
        <v>589</v>
      </c>
      <c r="K26" s="23" t="n">
        <v>23</v>
      </c>
      <c r="L26" s="24" t="n">
        <v>179</v>
      </c>
      <c r="M26" s="25" t="n">
        <v>34</v>
      </c>
      <c r="N26" s="26" t="n">
        <v>1674</v>
      </c>
    </row>
    <row r="27">
      <c r="B27" s="14" t="n">
        <v>2022</v>
      </c>
      <c r="C27" s="15" t="n">
        <v>84244</v>
      </c>
      <c r="D27" s="16" t="n">
        <v>15178</v>
      </c>
      <c r="E27" s="17" t="n">
        <v>638</v>
      </c>
      <c r="F27" s="18" t="n">
        <v>43730</v>
      </c>
      <c r="G27" s="19" t="n">
        <v>8891</v>
      </c>
      <c r="H27" s="20" t="n">
        <v>7990</v>
      </c>
      <c r="I27" s="21" t="n">
        <v>5205</v>
      </c>
      <c r="J27" s="22" t="n">
        <v>552</v>
      </c>
      <c r="K27" s="23" t="n">
        <v>12</v>
      </c>
      <c r="L27" s="24" t="n">
        <v>340</v>
      </c>
      <c r="M27" s="25" t="n">
        <v>58</v>
      </c>
      <c r="N27" s="26" t="n">
        <v>1650</v>
      </c>
    </row>
    <row r="28">
      <c r="B28" s="27" t="n">
        <v>2023</v>
      </c>
      <c r="C28" s="28" t="n">
        <v>85988</v>
      </c>
      <c r="D28" s="29" t="n">
        <v>15400</v>
      </c>
      <c r="E28" s="30" t="n">
        <v>627</v>
      </c>
      <c r="F28" s="31" t="n">
        <v>44436</v>
      </c>
      <c r="G28" s="32" t="n">
        <v>9215</v>
      </c>
      <c r="H28" s="33" t="n">
        <v>8492</v>
      </c>
      <c r="I28" s="34" t="n">
        <v>5272</v>
      </c>
      <c r="J28" s="35" t="n">
        <v>500</v>
      </c>
      <c r="K28" s="36" t="n">
        <v>32</v>
      </c>
      <c r="L28" s="37" t="n">
        <v>223</v>
      </c>
      <c r="M28" s="38" t="n">
        <v>33</v>
      </c>
      <c r="N28" s="39" t="n">
        <v>1758</v>
      </c>
    </row>
    <row r="30">
      <c r="B30" s="40" t="s">
        <v>91</v>
      </c>
    </row>
    <row r="31">
      <c r="B31" s="40" t="s">
        <v>92</v>
      </c>
    </row>
    <row r="32">
      <c r="B32" s="40" t="s">
        <v>93</v>
      </c>
    </row>
  </sheetData>
  <mergeCells count="3">
    <mergeCell ref="B30:N30"/>
    <mergeCell ref="B31:N31"/>
    <mergeCell ref="B32:N32"/>
  </mergeCells>
  <pageMargins left="0.7" right="0.7" top="0.75" bottom="0.75" header="0.3" footer="0.3"/>
  <pageSetup paperSize="9" orientation="landscape" scale="50" fitToWidth="0" fitToHeight="0" horizontalDpi="300" verticalDpi="300"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s>
  <sheetData>
    <row r="1">
      <c r="B1" s="3" t="s">
        <v>44</v>
      </c>
    </row>
    <row r="4">
      <c r="B4" s="12" t="s">
        <v>235</v>
      </c>
      <c r="C4" s="138" t="s">
        <v>78</v>
      </c>
      <c r="D4" s="138" t="s">
        <v>658</v>
      </c>
      <c r="E4" s="138" t="s">
        <v>658</v>
      </c>
      <c r="F4" s="138" t="s">
        <v>658</v>
      </c>
      <c r="G4" s="138" t="s">
        <v>658</v>
      </c>
      <c r="H4" s="138" t="s">
        <v>659</v>
      </c>
      <c r="I4" s="138" t="s">
        <v>659</v>
      </c>
      <c r="J4" s="138" t="s">
        <v>659</v>
      </c>
      <c r="K4" s="138" t="s">
        <v>659</v>
      </c>
    </row>
    <row r="5" ht="28" customHeight="1">
      <c r="B5" s="12" t="s">
        <v>235</v>
      </c>
      <c r="C5" s="138" t="s">
        <v>78</v>
      </c>
      <c r="D5" s="13" t="s">
        <v>660</v>
      </c>
      <c r="E5" s="13" t="s">
        <v>661</v>
      </c>
      <c r="F5" s="13" t="s">
        <v>662</v>
      </c>
      <c r="G5" s="13" t="s">
        <v>663</v>
      </c>
      <c r="H5" s="13" t="s">
        <v>660</v>
      </c>
      <c r="I5" s="13" t="s">
        <v>661</v>
      </c>
      <c r="J5" s="13" t="s">
        <v>662</v>
      </c>
      <c r="K5" s="13" t="s">
        <v>664</v>
      </c>
    </row>
    <row r="6">
      <c r="B6" s="14" t="n">
        <v>2012</v>
      </c>
      <c r="C6" s="365" t="n">
        <v>17016</v>
      </c>
      <c r="D6" s="366" t="n">
        <v>4357</v>
      </c>
      <c r="E6" s="367" t="n">
        <v>9944</v>
      </c>
      <c r="F6" s="368" t="n">
        <v>1346</v>
      </c>
      <c r="G6" s="369" t="n">
        <v>345</v>
      </c>
      <c r="H6" s="370" t="n">
        <v>304</v>
      </c>
      <c r="I6" s="371" t="n">
        <v>566</v>
      </c>
      <c r="J6" s="372" t="n">
        <v>140</v>
      </c>
      <c r="K6" s="373" t="n">
        <v>14</v>
      </c>
    </row>
    <row r="7">
      <c r="B7" s="14" t="n">
        <v>2013</v>
      </c>
      <c r="C7" s="365" t="n">
        <v>16969</v>
      </c>
      <c r="D7" s="366" t="n">
        <v>4286</v>
      </c>
      <c r="E7" s="367" t="n">
        <v>9881</v>
      </c>
      <c r="F7" s="368" t="n">
        <v>1542</v>
      </c>
      <c r="G7" s="369" t="n">
        <v>250</v>
      </c>
      <c r="H7" s="370" t="n">
        <v>337</v>
      </c>
      <c r="I7" s="371" t="n">
        <v>503</v>
      </c>
      <c r="J7" s="372" t="n">
        <v>160</v>
      </c>
      <c r="K7" s="373" t="n">
        <v>10</v>
      </c>
    </row>
    <row r="8">
      <c r="B8" s="14" t="n">
        <v>2014</v>
      </c>
      <c r="C8" s="365" t="n">
        <v>16969</v>
      </c>
      <c r="D8" s="366" t="n">
        <v>4193</v>
      </c>
      <c r="E8" s="367" t="n">
        <v>9787</v>
      </c>
      <c r="F8" s="368" t="n">
        <v>1655</v>
      </c>
      <c r="G8" s="369" t="n">
        <v>253</v>
      </c>
      <c r="H8" s="370" t="n">
        <v>335</v>
      </c>
      <c r="I8" s="371" t="n">
        <v>562</v>
      </c>
      <c r="J8" s="372" t="n">
        <v>175</v>
      </c>
      <c r="K8" s="373" t="n">
        <v>9</v>
      </c>
    </row>
    <row r="9">
      <c r="B9" s="14" t="n">
        <v>2015</v>
      </c>
      <c r="C9" s="365" t="n">
        <v>16730</v>
      </c>
      <c r="D9" s="366" t="n">
        <v>4047</v>
      </c>
      <c r="E9" s="367" t="n">
        <v>9549</v>
      </c>
      <c r="F9" s="368" t="n">
        <v>1780</v>
      </c>
      <c r="G9" s="369" t="n">
        <v>367</v>
      </c>
      <c r="H9" s="370" t="n">
        <v>305</v>
      </c>
      <c r="I9" s="371" t="n">
        <v>465</v>
      </c>
      <c r="J9" s="372" t="n">
        <v>217</v>
      </c>
      <c r="K9" s="373" t="n">
        <v>0</v>
      </c>
    </row>
    <row r="10">
      <c r="B10" s="14" t="n">
        <v>2016</v>
      </c>
      <c r="C10" s="365" t="n">
        <v>16676</v>
      </c>
      <c r="D10" s="366" t="n">
        <v>3958</v>
      </c>
      <c r="E10" s="367" t="n">
        <v>9351</v>
      </c>
      <c r="F10" s="368" t="n">
        <v>1941</v>
      </c>
      <c r="G10" s="369" t="n">
        <v>362</v>
      </c>
      <c r="H10" s="370" t="n">
        <v>304</v>
      </c>
      <c r="I10" s="371" t="n">
        <v>518</v>
      </c>
      <c r="J10" s="372" t="n">
        <v>227</v>
      </c>
      <c r="K10" s="373" t="n">
        <v>15</v>
      </c>
    </row>
    <row r="11">
      <c r="B11" s="14" t="n">
        <v>2017</v>
      </c>
      <c r="C11" s="365" t="n">
        <v>16580</v>
      </c>
      <c r="D11" s="366" t="n">
        <v>3842</v>
      </c>
      <c r="E11" s="367" t="n">
        <v>9136</v>
      </c>
      <c r="F11" s="368" t="n">
        <v>2093</v>
      </c>
      <c r="G11" s="369" t="n">
        <v>337</v>
      </c>
      <c r="H11" s="370" t="n">
        <v>297</v>
      </c>
      <c r="I11" s="371" t="n">
        <v>587</v>
      </c>
      <c r="J11" s="372" t="n">
        <v>272</v>
      </c>
      <c r="K11" s="373" t="n">
        <v>16</v>
      </c>
    </row>
    <row r="12">
      <c r="B12" s="14" t="n">
        <v>2018</v>
      </c>
      <c r="C12" s="365" t="n">
        <v>16475</v>
      </c>
      <c r="D12" s="366" t="n">
        <v>3783</v>
      </c>
      <c r="E12" s="367" t="n">
        <v>8813</v>
      </c>
      <c r="F12" s="368" t="n">
        <v>2262</v>
      </c>
      <c r="G12" s="369" t="n">
        <v>343</v>
      </c>
      <c r="H12" s="370" t="n">
        <v>318</v>
      </c>
      <c r="I12" s="371" t="n">
        <v>638</v>
      </c>
      <c r="J12" s="372" t="n">
        <v>298</v>
      </c>
      <c r="K12" s="373" t="n">
        <v>20</v>
      </c>
    </row>
    <row r="13">
      <c r="B13" s="14" t="n">
        <v>2019</v>
      </c>
      <c r="C13" s="365" t="n">
        <v>16539</v>
      </c>
      <c r="D13" s="366" t="n">
        <v>3805</v>
      </c>
      <c r="E13" s="367" t="n">
        <v>8815</v>
      </c>
      <c r="F13" s="368" t="n">
        <v>2327</v>
      </c>
      <c r="G13" s="369" t="n">
        <v>304</v>
      </c>
      <c r="H13" s="370" t="n">
        <v>321</v>
      </c>
      <c r="I13" s="371" t="n">
        <v>634</v>
      </c>
      <c r="J13" s="372" t="n">
        <v>318</v>
      </c>
      <c r="K13" s="373" t="n">
        <v>15</v>
      </c>
    </row>
    <row r="14">
      <c r="B14" s="14" t="n">
        <v>2020</v>
      </c>
      <c r="C14" s="365" t="n">
        <v>16399</v>
      </c>
      <c r="D14" s="366" t="n">
        <v>3764</v>
      </c>
      <c r="E14" s="367" t="n">
        <v>8807</v>
      </c>
      <c r="F14" s="368" t="n">
        <v>2335</v>
      </c>
      <c r="G14" s="369" t="n">
        <v>335</v>
      </c>
      <c r="H14" s="370" t="n">
        <v>278</v>
      </c>
      <c r="I14" s="371" t="n">
        <v>541</v>
      </c>
      <c r="J14" s="372" t="n">
        <v>322</v>
      </c>
      <c r="K14" s="373" t="n">
        <v>17</v>
      </c>
    </row>
    <row r="15">
      <c r="B15" s="14" t="n">
        <v>2021</v>
      </c>
      <c r="C15" s="365" t="n">
        <v>16533</v>
      </c>
      <c r="D15" s="366" t="n">
        <v>3718</v>
      </c>
      <c r="E15" s="367" t="n">
        <v>8819</v>
      </c>
      <c r="F15" s="368" t="n">
        <v>2438</v>
      </c>
      <c r="G15" s="369" t="n">
        <v>399</v>
      </c>
      <c r="H15" s="370" t="n">
        <v>264</v>
      </c>
      <c r="I15" s="371" t="n">
        <v>514</v>
      </c>
      <c r="J15" s="372" t="n">
        <v>363</v>
      </c>
      <c r="K15" s="373" t="n">
        <v>18</v>
      </c>
    </row>
    <row r="16">
      <c r="B16" s="14" t="n">
        <v>2022</v>
      </c>
      <c r="C16" s="365" t="n">
        <v>16555</v>
      </c>
      <c r="D16" s="366" t="n">
        <v>3709</v>
      </c>
      <c r="E16" s="367" t="n">
        <v>8655</v>
      </c>
      <c r="F16" s="368" t="n">
        <v>2472</v>
      </c>
      <c r="G16" s="369" t="n">
        <v>405</v>
      </c>
      <c r="H16" s="370" t="n">
        <v>288</v>
      </c>
      <c r="I16" s="371" t="n">
        <v>674</v>
      </c>
      <c r="J16" s="372" t="n">
        <v>325</v>
      </c>
      <c r="K16" s="373" t="n">
        <v>27</v>
      </c>
    </row>
    <row r="17">
      <c r="B17" s="27" t="n">
        <v>2023</v>
      </c>
      <c r="C17" s="374" t="n">
        <v>16477</v>
      </c>
      <c r="D17" s="375" t="n">
        <v>3496</v>
      </c>
      <c r="E17" s="376" t="n">
        <v>8781</v>
      </c>
      <c r="F17" s="377" t="n">
        <v>2612</v>
      </c>
      <c r="G17" s="378" t="n">
        <v>372</v>
      </c>
      <c r="H17" s="379" t="n">
        <v>267</v>
      </c>
      <c r="I17" s="380" t="n">
        <v>642</v>
      </c>
      <c r="J17" s="381" t="n">
        <v>284</v>
      </c>
      <c r="K17" s="382" t="n">
        <v>23</v>
      </c>
    </row>
    <row r="19">
      <c r="B19" s="40" t="s">
        <v>665</v>
      </c>
    </row>
  </sheetData>
  <mergeCells count="5">
    <mergeCell ref="B4:B5"/>
    <mergeCell ref="C4:C5"/>
    <mergeCell ref="D4:G4"/>
    <mergeCell ref="H4:K4"/>
    <mergeCell ref="B19:K19"/>
  </mergeCells>
  <pageMargins left="0.7" right="0.7" top="0.75" bottom="0.75" header="0.3" footer="0.3"/>
  <pageSetup paperSize="9" orientation="landscape" scale="50" fitToWidth="0" fitToHeight="0"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sheetViews>
  <sheetFormatPr defaultRowHeight="15.0" baseColWidth="10"/>
  <cols>
    <col min="1" max="1" width="2.57" hidden="0" customWidth="1"/>
    <col min="2" max="2" width="25.8211111111111" hidden="0" customWidth="1"/>
    <col min="3" max="3" width="10.6914814814815" hidden="0" customWidth="1"/>
    <col min="4" max="4" width="10.6914814814815" hidden="0" customWidth="1"/>
    <col min="5" max="5" width="10.6914814814815" hidden="0" customWidth="1"/>
    <col min="6" max="6" width="10.6914814814815" hidden="0" customWidth="1"/>
    <col min="7" max="7" width="7.90753086419753" hidden="0" customWidth="1"/>
  </cols>
  <sheetData>
    <row r="1">
      <c r="B1" s="3" t="s">
        <v>45</v>
      </c>
    </row>
    <row r="4">
      <c r="B4" s="12" t="s">
        <v>666</v>
      </c>
      <c r="C4" s="138" t="s">
        <v>658</v>
      </c>
      <c r="D4" s="138" t="s">
        <v>658</v>
      </c>
      <c r="E4" s="138" t="s">
        <v>658</v>
      </c>
      <c r="F4" s="138" t="s">
        <v>658</v>
      </c>
      <c r="G4" s="138" t="s">
        <v>667</v>
      </c>
    </row>
    <row r="5" ht="28" customHeight="1">
      <c r="B5" s="12" t="s">
        <v>666</v>
      </c>
      <c r="C5" s="13" t="s">
        <v>660</v>
      </c>
      <c r="D5" s="13" t="s">
        <v>668</v>
      </c>
      <c r="E5" s="13" t="s">
        <v>662</v>
      </c>
      <c r="F5" s="13" t="s">
        <v>664</v>
      </c>
      <c r="G5" s="138" t="s">
        <v>667</v>
      </c>
    </row>
    <row r="6">
      <c r="B6" s="68" t="s">
        <v>78</v>
      </c>
      <c r="C6" s="388" t="n">
        <v>3496</v>
      </c>
      <c r="D6" s="389" t="n">
        <v>8781</v>
      </c>
      <c r="E6" s="390" t="n">
        <v>2612</v>
      </c>
      <c r="F6" s="391" t="n">
        <v>372</v>
      </c>
      <c r="G6" s="392" t="n">
        <v>1216</v>
      </c>
    </row>
    <row r="7">
      <c r="B7" s="14" t="s">
        <v>669</v>
      </c>
      <c r="C7" s="383" t="n">
        <v>2014</v>
      </c>
      <c r="D7" s="384" t="n">
        <v>2172</v>
      </c>
      <c r="E7" s="385" t="n">
        <v>2221</v>
      </c>
      <c r="F7" s="386" t="n">
        <v>141</v>
      </c>
      <c r="G7" s="387" t="n">
        <v>447</v>
      </c>
    </row>
    <row r="8">
      <c r="B8" s="14" t="s">
        <v>670</v>
      </c>
      <c r="C8" s="383" t="n">
        <v>57.6</v>
      </c>
      <c r="D8" s="384" t="n">
        <v>24.7</v>
      </c>
      <c r="E8" s="385" t="n">
        <v>85</v>
      </c>
      <c r="F8" s="386" t="n">
        <v>37.9</v>
      </c>
      <c r="G8" s="387" t="n">
        <v>36.8</v>
      </c>
    </row>
    <row r="9">
      <c r="B9" s="14" t="s">
        <v>671</v>
      </c>
      <c r="C9" s="383" t="n">
        <v>840</v>
      </c>
      <c r="D9" s="384" t="n">
        <v>1911</v>
      </c>
      <c r="E9" s="385" t="n">
        <v>785</v>
      </c>
      <c r="F9" s="386" t="n">
        <v>30</v>
      </c>
      <c r="G9" s="387" t="n">
        <v>664</v>
      </c>
    </row>
    <row r="10">
      <c r="B10" s="14" t="s">
        <v>672</v>
      </c>
      <c r="C10" s="383" t="n">
        <v>24</v>
      </c>
      <c r="D10" s="384" t="n">
        <v>21.8</v>
      </c>
      <c r="E10" s="385" t="n">
        <v>30.1</v>
      </c>
      <c r="F10" s="386" t="n">
        <v>8.1</v>
      </c>
      <c r="G10" s="387" t="n">
        <v>54.6</v>
      </c>
    </row>
    <row r="11">
      <c r="B11" s="135" t="s">
        <v>23</v>
      </c>
      <c r="C11" s="135" t="s">
        <v>23</v>
      </c>
      <c r="D11" s="135" t="s">
        <v>23</v>
      </c>
      <c r="E11" s="135" t="s">
        <v>23</v>
      </c>
      <c r="F11" s="135" t="s">
        <v>23</v>
      </c>
      <c r="G11" s="135" t="s">
        <v>23</v>
      </c>
    </row>
    <row r="12">
      <c r="B12" s="14" t="s">
        <v>249</v>
      </c>
      <c r="C12" s="383" t="n">
        <v>14</v>
      </c>
      <c r="D12" s="384" t="n">
        <v>37</v>
      </c>
      <c r="E12" s="385" t="n">
        <v>17</v>
      </c>
      <c r="F12" s="386" t="n">
        <v>1</v>
      </c>
      <c r="G12" s="387" t="n">
        <v>14</v>
      </c>
    </row>
    <row r="13">
      <c r="B13" s="14" t="s">
        <v>250</v>
      </c>
      <c r="C13" s="383" t="n">
        <v>99</v>
      </c>
      <c r="D13" s="384" t="n">
        <v>290</v>
      </c>
      <c r="E13" s="385" t="n">
        <v>112</v>
      </c>
      <c r="F13" s="386" t="n">
        <v>1</v>
      </c>
      <c r="G13" s="387" t="n">
        <v>32</v>
      </c>
    </row>
    <row r="14">
      <c r="B14" s="14" t="s">
        <v>251</v>
      </c>
      <c r="C14" s="383" t="n">
        <v>140</v>
      </c>
      <c r="D14" s="384" t="n">
        <v>289</v>
      </c>
      <c r="E14" s="385" t="n">
        <v>98</v>
      </c>
      <c r="F14" s="386" t="n">
        <v>3</v>
      </c>
      <c r="G14" s="387" t="n">
        <v>83</v>
      </c>
    </row>
    <row r="15">
      <c r="B15" s="14" t="s">
        <v>252</v>
      </c>
      <c r="C15" s="383" t="n">
        <v>154</v>
      </c>
      <c r="D15" s="384" t="n">
        <v>230</v>
      </c>
      <c r="E15" s="385" t="n">
        <v>105</v>
      </c>
      <c r="F15" s="386" t="n">
        <v>1</v>
      </c>
      <c r="G15" s="387" t="n">
        <v>96</v>
      </c>
    </row>
    <row r="16">
      <c r="B16" s="14" t="s">
        <v>253</v>
      </c>
      <c r="C16" s="383" t="n">
        <v>26</v>
      </c>
      <c r="D16" s="384" t="n">
        <v>37</v>
      </c>
      <c r="E16" s="385" t="n">
        <v>19</v>
      </c>
      <c r="F16" s="386" t="n">
        <v>1</v>
      </c>
      <c r="G16" s="387" t="n">
        <v>11</v>
      </c>
    </row>
    <row r="17">
      <c r="B17" s="14" t="s">
        <v>673</v>
      </c>
      <c r="C17" s="383" t="n">
        <v>6</v>
      </c>
      <c r="D17" s="384" t="n">
        <v>11</v>
      </c>
      <c r="E17" s="385" t="n">
        <v>12</v>
      </c>
      <c r="F17" s="386" t="n">
        <v>0</v>
      </c>
      <c r="G17" s="387" t="n">
        <v>3</v>
      </c>
    </row>
    <row r="18">
      <c r="B18" s="14" t="s">
        <v>254</v>
      </c>
      <c r="C18" s="383" t="n">
        <v>65</v>
      </c>
      <c r="D18" s="384" t="n">
        <v>92</v>
      </c>
      <c r="E18" s="385" t="n">
        <v>30</v>
      </c>
      <c r="F18" s="386" t="n">
        <v>0</v>
      </c>
      <c r="G18" s="387" t="n">
        <v>49</v>
      </c>
    </row>
    <row r="19">
      <c r="B19" s="14" t="s">
        <v>256</v>
      </c>
      <c r="C19" s="383" t="n">
        <v>13</v>
      </c>
      <c r="D19" s="384" t="n">
        <v>36</v>
      </c>
      <c r="E19" s="385" t="n">
        <v>10</v>
      </c>
      <c r="F19" s="386" t="n">
        <v>0</v>
      </c>
      <c r="G19" s="387" t="n">
        <v>4</v>
      </c>
    </row>
    <row r="20">
      <c r="B20" s="14" t="s">
        <v>257</v>
      </c>
      <c r="C20" s="383" t="n">
        <v>53</v>
      </c>
      <c r="D20" s="384" t="n">
        <v>141</v>
      </c>
      <c r="E20" s="385" t="n">
        <v>67</v>
      </c>
      <c r="F20" s="386" t="n">
        <v>2</v>
      </c>
      <c r="G20" s="387" t="n">
        <v>30</v>
      </c>
    </row>
    <row r="21">
      <c r="B21" s="14" t="s">
        <v>258</v>
      </c>
      <c r="C21" s="383" t="n">
        <v>37</v>
      </c>
      <c r="D21" s="384" t="n">
        <v>82</v>
      </c>
      <c r="E21" s="385" t="n">
        <v>27</v>
      </c>
      <c r="F21" s="386" t="n">
        <v>4</v>
      </c>
      <c r="G21" s="387" t="n">
        <v>23</v>
      </c>
    </row>
    <row r="22">
      <c r="B22" s="14" t="s">
        <v>259</v>
      </c>
      <c r="C22" s="383" t="n">
        <v>14</v>
      </c>
      <c r="D22" s="384" t="n">
        <v>38</v>
      </c>
      <c r="E22" s="385" t="n">
        <v>26</v>
      </c>
      <c r="F22" s="386" t="n">
        <v>0</v>
      </c>
      <c r="G22" s="387" t="n">
        <v>19</v>
      </c>
    </row>
    <row r="23">
      <c r="B23" s="14" t="s">
        <v>260</v>
      </c>
      <c r="C23" s="383" t="n">
        <v>56</v>
      </c>
      <c r="D23" s="384" t="n">
        <v>87</v>
      </c>
      <c r="E23" s="385" t="n">
        <v>48</v>
      </c>
      <c r="F23" s="386" t="n">
        <v>1</v>
      </c>
      <c r="G23" s="387" t="n">
        <v>35</v>
      </c>
    </row>
    <row r="24">
      <c r="B24" s="14" t="s">
        <v>261</v>
      </c>
      <c r="C24" s="383" t="n">
        <v>2</v>
      </c>
      <c r="D24" s="384" t="n">
        <v>11</v>
      </c>
      <c r="E24" s="385" t="n">
        <v>2</v>
      </c>
      <c r="F24" s="386" t="n">
        <v>0</v>
      </c>
      <c r="G24" s="387" t="n">
        <v>1</v>
      </c>
    </row>
    <row r="25">
      <c r="B25" s="14" t="s">
        <v>262</v>
      </c>
      <c r="C25" s="383" t="n">
        <v>2</v>
      </c>
      <c r="D25" s="384" t="n">
        <v>11</v>
      </c>
      <c r="E25" s="385" t="n">
        <v>5</v>
      </c>
      <c r="F25" s="386" t="n">
        <v>0</v>
      </c>
      <c r="G25" s="387" t="n">
        <v>5</v>
      </c>
    </row>
    <row r="26">
      <c r="B26" s="14" t="s">
        <v>263</v>
      </c>
      <c r="C26" s="383" t="n">
        <v>0</v>
      </c>
      <c r="D26" s="384" t="n">
        <v>4</v>
      </c>
      <c r="E26" s="385" t="n">
        <v>0</v>
      </c>
      <c r="F26" s="386" t="n">
        <v>0</v>
      </c>
      <c r="G26" s="387" t="n">
        <v>0</v>
      </c>
    </row>
    <row r="27">
      <c r="B27" s="14" t="s">
        <v>264</v>
      </c>
      <c r="C27" s="383" t="n">
        <v>31</v>
      </c>
      <c r="D27" s="384" t="n">
        <v>46</v>
      </c>
      <c r="E27" s="385" t="n">
        <v>29</v>
      </c>
      <c r="F27" s="386" t="n">
        <v>0</v>
      </c>
      <c r="G27" s="387" t="n">
        <v>15</v>
      </c>
    </row>
    <row r="28">
      <c r="B28" s="14" t="s">
        <v>265</v>
      </c>
      <c r="C28" s="383" t="n">
        <v>0</v>
      </c>
      <c r="D28" s="384" t="n">
        <v>7</v>
      </c>
      <c r="E28" s="385" t="n">
        <v>1</v>
      </c>
      <c r="F28" s="386" t="n">
        <v>0</v>
      </c>
      <c r="G28" s="387" t="n">
        <v>3</v>
      </c>
    </row>
    <row r="29">
      <c r="B29" s="27" t="s">
        <v>266</v>
      </c>
      <c r="C29" s="393" t="n">
        <v>128</v>
      </c>
      <c r="D29" s="394" t="n">
        <v>462</v>
      </c>
      <c r="E29" s="395" t="n">
        <v>177</v>
      </c>
      <c r="F29" s="396" t="n">
        <v>16</v>
      </c>
      <c r="G29" s="397" t="n">
        <v>241</v>
      </c>
    </row>
  </sheetData>
  <mergeCells count="3">
    <mergeCell ref="B4:B5"/>
    <mergeCell ref="C4:F4"/>
    <mergeCell ref="G4:G5"/>
  </mergeCells>
  <pageMargins left="0.7" right="0.7" top="0.75" bottom="0.75" header="0.3" footer="0.3"/>
  <pageSetup paperSize="9" orientation="landscape" scale="50" fitToWidth="0" fitToHeight="0"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sheetViews>
  <sheetFormatPr defaultRowHeight="15.0" baseColWidth="10"/>
  <cols>
    <col min="1" max="1" width="2.57" hidden="0" customWidth="1"/>
    <col min="2" max="2" width="30.9198765432099" hidden="0" customWidth="1"/>
    <col min="3" max="3" width="5.66061728395062" hidden="0" customWidth="1"/>
    <col min="4" max="4" width="11.0988888888889" hidden="0" customWidth="1"/>
    <col min="5" max="5" width="11.0988888888889" hidden="0" customWidth="1"/>
    <col min="6" max="6" width="11.0988888888889" hidden="0" customWidth="1"/>
    <col min="7" max="7" width="11.0988888888889" hidden="0" customWidth="1"/>
    <col min="8" max="8" width="6.80259259259259" hidden="0" customWidth="1"/>
  </cols>
  <sheetData>
    <row r="1">
      <c r="B1" s="3" t="s">
        <v>46</v>
      </c>
    </row>
    <row r="4">
      <c r="B4" s="12" t="s">
        <v>674</v>
      </c>
      <c r="C4" s="138" t="s">
        <v>78</v>
      </c>
      <c r="D4" s="138" t="s">
        <v>675</v>
      </c>
      <c r="E4" s="138" t="s">
        <v>675</v>
      </c>
      <c r="F4" s="138" t="s">
        <v>676</v>
      </c>
      <c r="G4" s="138" t="s">
        <v>676</v>
      </c>
      <c r="H4" s="138" t="s">
        <v>677</v>
      </c>
    </row>
    <row r="5">
      <c r="B5" s="12" t="s">
        <v>674</v>
      </c>
      <c r="C5" s="138" t="s">
        <v>78</v>
      </c>
      <c r="D5" s="13" t="s">
        <v>401</v>
      </c>
      <c r="E5" s="13" t="s">
        <v>402</v>
      </c>
      <c r="F5" s="13" t="s">
        <v>401</v>
      </c>
      <c r="G5" s="13" t="s">
        <v>402</v>
      </c>
      <c r="H5" s="138" t="s">
        <v>677</v>
      </c>
    </row>
    <row r="6">
      <c r="B6" s="14" t="s">
        <v>678</v>
      </c>
      <c r="C6" s="398" t="n">
        <v>358</v>
      </c>
      <c r="D6" s="399" t="n">
        <v>83</v>
      </c>
      <c r="E6" s="400" t="s">
        <v>701</v>
      </c>
      <c r="F6" s="401" t="n">
        <v>95</v>
      </c>
      <c r="G6" s="402" t="s">
        <v>719</v>
      </c>
      <c r="H6" s="403" t="n">
        <v>6</v>
      </c>
    </row>
    <row r="7">
      <c r="B7" s="14" t="s">
        <v>679</v>
      </c>
      <c r="C7" s="398" t="n">
        <v>876</v>
      </c>
      <c r="D7" s="399" t="n">
        <v>750</v>
      </c>
      <c r="E7" s="400" t="s">
        <v>702</v>
      </c>
      <c r="F7" s="401" t="n">
        <v>240</v>
      </c>
      <c r="G7" s="402" t="s">
        <v>550</v>
      </c>
      <c r="H7" s="403" t="n">
        <v>29</v>
      </c>
    </row>
    <row r="8">
      <c r="B8" s="14" t="s">
        <v>680</v>
      </c>
      <c r="C8" s="398" t="n">
        <v>284</v>
      </c>
      <c r="D8" s="399" t="n">
        <v>62</v>
      </c>
      <c r="E8" s="400" t="s">
        <v>703</v>
      </c>
      <c r="F8" s="401" t="n">
        <v>78</v>
      </c>
      <c r="G8" s="402" t="s">
        <v>720</v>
      </c>
      <c r="H8" s="403" t="n">
        <v>25</v>
      </c>
    </row>
    <row r="9">
      <c r="B9" s="14" t="s">
        <v>681</v>
      </c>
      <c r="C9" s="398" t="n">
        <v>143</v>
      </c>
      <c r="D9" s="399" t="n">
        <v>54</v>
      </c>
      <c r="E9" s="400" t="s">
        <v>704</v>
      </c>
      <c r="F9" s="401" t="n">
        <v>38</v>
      </c>
      <c r="G9" s="402" t="s">
        <v>359</v>
      </c>
      <c r="H9" s="403" t="n">
        <v>8</v>
      </c>
    </row>
    <row r="10">
      <c r="B10" s="14" t="s">
        <v>682</v>
      </c>
      <c r="C10" s="398" t="n">
        <v>1310</v>
      </c>
      <c r="D10" s="399" t="n">
        <v>41</v>
      </c>
      <c r="E10" s="400" t="s">
        <v>705</v>
      </c>
      <c r="F10" s="401" t="n">
        <v>272</v>
      </c>
      <c r="G10" s="402" t="s">
        <v>492</v>
      </c>
      <c r="H10" s="403" t="n">
        <v>179</v>
      </c>
    </row>
    <row r="11">
      <c r="B11" s="14" t="s">
        <v>683</v>
      </c>
      <c r="C11" s="398" t="n">
        <v>1078</v>
      </c>
      <c r="D11" s="399" t="n">
        <v>67</v>
      </c>
      <c r="E11" s="400" t="s">
        <v>706</v>
      </c>
      <c r="F11" s="401" t="n">
        <v>303</v>
      </c>
      <c r="G11" s="402" t="s">
        <v>313</v>
      </c>
      <c r="H11" s="403" t="n">
        <v>23</v>
      </c>
    </row>
    <row r="12">
      <c r="B12" s="14" t="s">
        <v>684</v>
      </c>
      <c r="C12" s="398" t="n">
        <v>470</v>
      </c>
      <c r="D12" s="399" t="n">
        <v>234</v>
      </c>
      <c r="E12" s="400" t="s">
        <v>707</v>
      </c>
      <c r="F12" s="401" t="n">
        <v>118</v>
      </c>
      <c r="G12" s="402" t="s">
        <v>303</v>
      </c>
      <c r="H12" s="403" t="n">
        <v>5</v>
      </c>
    </row>
    <row r="13">
      <c r="B13" s="14" t="s">
        <v>685</v>
      </c>
      <c r="C13" s="398" t="n">
        <v>626</v>
      </c>
      <c r="D13" s="399" t="n">
        <v>21</v>
      </c>
      <c r="E13" s="400" t="s">
        <v>708</v>
      </c>
      <c r="F13" s="401" t="n">
        <v>208</v>
      </c>
      <c r="G13" s="402" t="s">
        <v>721</v>
      </c>
      <c r="H13" s="403" t="n">
        <v>7</v>
      </c>
    </row>
    <row r="14">
      <c r="B14" s="14" t="s">
        <v>686</v>
      </c>
      <c r="C14" s="398" t="n">
        <v>2419</v>
      </c>
      <c r="D14" s="399" t="n">
        <v>2128</v>
      </c>
      <c r="E14" s="400" t="s">
        <v>709</v>
      </c>
      <c r="F14" s="401" t="n">
        <v>871</v>
      </c>
      <c r="G14" s="402" t="s">
        <v>602</v>
      </c>
      <c r="H14" s="403" t="n">
        <v>153</v>
      </c>
    </row>
    <row r="15">
      <c r="B15" s="14" t="s">
        <v>687</v>
      </c>
      <c r="C15" s="398" t="n">
        <v>717</v>
      </c>
      <c r="D15" s="399" t="n">
        <v>71</v>
      </c>
      <c r="E15" s="400" t="s">
        <v>525</v>
      </c>
      <c r="F15" s="401" t="n">
        <v>70</v>
      </c>
      <c r="G15" s="402" t="s">
        <v>519</v>
      </c>
      <c r="H15" s="403" t="n">
        <v>41</v>
      </c>
    </row>
    <row r="16">
      <c r="B16" s="14" t="s">
        <v>688</v>
      </c>
      <c r="C16" s="398" t="n">
        <v>563</v>
      </c>
      <c r="D16" s="399" t="n">
        <v>103</v>
      </c>
      <c r="E16" s="400" t="s">
        <v>477</v>
      </c>
      <c r="F16" s="401" t="n">
        <v>74</v>
      </c>
      <c r="G16" s="402" t="s">
        <v>333</v>
      </c>
      <c r="H16" s="403" t="n">
        <v>232</v>
      </c>
    </row>
    <row r="17">
      <c r="B17" s="14" t="s">
        <v>689</v>
      </c>
      <c r="C17" s="398" t="n">
        <v>121</v>
      </c>
      <c r="D17" s="399" t="n">
        <v>61</v>
      </c>
      <c r="E17" s="400" t="s">
        <v>710</v>
      </c>
      <c r="F17" s="401" t="n">
        <v>2</v>
      </c>
      <c r="G17" s="402" t="s">
        <v>722</v>
      </c>
      <c r="H17" s="403" t="n">
        <v>0</v>
      </c>
    </row>
    <row r="18">
      <c r="B18" s="14" t="s">
        <v>690</v>
      </c>
      <c r="C18" s="398" t="n">
        <v>747</v>
      </c>
      <c r="D18" s="399" t="n">
        <v>30</v>
      </c>
      <c r="E18" s="400" t="s">
        <v>563</v>
      </c>
      <c r="F18" s="401" t="n">
        <v>191</v>
      </c>
      <c r="G18" s="402" t="s">
        <v>361</v>
      </c>
      <c r="H18" s="403" t="n">
        <v>67</v>
      </c>
    </row>
    <row r="19">
      <c r="B19" s="14" t="s">
        <v>691</v>
      </c>
      <c r="C19" s="398" t="n">
        <v>141</v>
      </c>
      <c r="D19" s="399" t="n">
        <v>99</v>
      </c>
      <c r="E19" s="400" t="s">
        <v>711</v>
      </c>
      <c r="F19" s="401" t="n">
        <v>24</v>
      </c>
      <c r="G19" s="402" t="s">
        <v>473</v>
      </c>
      <c r="H19" s="403" t="n">
        <v>5</v>
      </c>
    </row>
    <row r="20">
      <c r="B20" s="14" t="s">
        <v>692</v>
      </c>
      <c r="C20" s="398" t="n">
        <v>556</v>
      </c>
      <c r="D20" s="399" t="n">
        <v>132</v>
      </c>
      <c r="E20" s="400" t="s">
        <v>712</v>
      </c>
      <c r="F20" s="401" t="n">
        <v>21</v>
      </c>
      <c r="G20" s="402" t="s">
        <v>723</v>
      </c>
      <c r="H20" s="403" t="n">
        <v>12</v>
      </c>
    </row>
    <row r="21">
      <c r="B21" s="14" t="s">
        <v>693</v>
      </c>
      <c r="C21" s="398" t="n">
        <v>661</v>
      </c>
      <c r="D21" s="399" t="n">
        <v>250</v>
      </c>
      <c r="E21" s="400" t="s">
        <v>704</v>
      </c>
      <c r="F21" s="401" t="n">
        <v>105</v>
      </c>
      <c r="G21" s="402" t="s">
        <v>724</v>
      </c>
      <c r="H21" s="403" t="n">
        <v>195</v>
      </c>
    </row>
    <row r="22">
      <c r="B22" s="14" t="s">
        <v>694</v>
      </c>
      <c r="C22" s="398" t="n">
        <v>218</v>
      </c>
      <c r="D22" s="399" t="n">
        <v>195</v>
      </c>
      <c r="E22" s="400" t="s">
        <v>713</v>
      </c>
      <c r="F22" s="401" t="n">
        <v>89</v>
      </c>
      <c r="G22" s="402" t="s">
        <v>725</v>
      </c>
      <c r="H22" s="403" t="n">
        <v>1</v>
      </c>
    </row>
    <row r="23">
      <c r="B23" s="14" t="s">
        <v>695</v>
      </c>
      <c r="C23" s="398" t="n">
        <v>129</v>
      </c>
      <c r="D23" s="399" t="n">
        <v>100</v>
      </c>
      <c r="E23" s="400" t="s">
        <v>714</v>
      </c>
      <c r="F23" s="401" t="n">
        <v>16</v>
      </c>
      <c r="G23" s="402" t="s">
        <v>726</v>
      </c>
      <c r="H23" s="403" t="n">
        <v>4</v>
      </c>
    </row>
    <row r="24">
      <c r="B24" s="14" t="s">
        <v>696</v>
      </c>
      <c r="C24" s="398" t="n">
        <v>1400</v>
      </c>
      <c r="D24" s="399" t="n">
        <v>849</v>
      </c>
      <c r="E24" s="400" t="s">
        <v>715</v>
      </c>
      <c r="F24" s="401" t="n">
        <v>546</v>
      </c>
      <c r="G24" s="402" t="s">
        <v>727</v>
      </c>
      <c r="H24" s="403" t="n">
        <v>0</v>
      </c>
    </row>
    <row r="25">
      <c r="B25" s="14" t="s">
        <v>697</v>
      </c>
      <c r="C25" s="398" t="n">
        <v>853</v>
      </c>
      <c r="D25" s="399" t="n">
        <v>96</v>
      </c>
      <c r="E25" s="400" t="s">
        <v>482</v>
      </c>
      <c r="F25" s="401" t="n">
        <v>339</v>
      </c>
      <c r="G25" s="402" t="s">
        <v>728</v>
      </c>
      <c r="H25" s="403" t="n">
        <v>1</v>
      </c>
    </row>
    <row r="26">
      <c r="B26" s="14" t="s">
        <v>698</v>
      </c>
      <c r="C26" s="398" t="n">
        <v>2221</v>
      </c>
      <c r="D26" s="399" t="n">
        <v>1229</v>
      </c>
      <c r="E26" s="400" t="s">
        <v>716</v>
      </c>
      <c r="F26" s="401" t="n">
        <v>429</v>
      </c>
      <c r="G26" s="402" t="s">
        <v>496</v>
      </c>
      <c r="H26" s="403" t="n">
        <v>588</v>
      </c>
    </row>
    <row r="27">
      <c r="B27" s="14" t="s">
        <v>699</v>
      </c>
      <c r="C27" s="398" t="n">
        <v>98</v>
      </c>
      <c r="D27" s="399" t="n">
        <v>78</v>
      </c>
      <c r="E27" s="400" t="s">
        <v>717</v>
      </c>
      <c r="F27" s="401" t="n">
        <v>54</v>
      </c>
      <c r="G27" s="402" t="s">
        <v>292</v>
      </c>
      <c r="H27" s="403" t="n">
        <v>0</v>
      </c>
    </row>
    <row r="28">
      <c r="B28" s="27" t="s">
        <v>700</v>
      </c>
      <c r="C28" s="404" t="n">
        <v>488</v>
      </c>
      <c r="D28" s="405" t="n">
        <v>262</v>
      </c>
      <c r="E28" s="406" t="s">
        <v>718</v>
      </c>
      <c r="F28" s="407" t="n">
        <v>47</v>
      </c>
      <c r="G28" s="408" t="s">
        <v>524</v>
      </c>
      <c r="H28" s="409" t="s">
        <v>224</v>
      </c>
    </row>
    <row r="30">
      <c r="B30" s="40" t="s">
        <v>729</v>
      </c>
    </row>
    <row r="31">
      <c r="B31" s="40" t="s">
        <v>730</v>
      </c>
    </row>
    <row r="32">
      <c r="B32" s="40" t="s">
        <v>731</v>
      </c>
    </row>
  </sheetData>
  <mergeCells count="8">
    <mergeCell ref="B4:B5"/>
    <mergeCell ref="C4:C5"/>
    <mergeCell ref="D4:E4"/>
    <mergeCell ref="F4:G4"/>
    <mergeCell ref="H4:H5"/>
    <mergeCell ref="B30:H30"/>
    <mergeCell ref="B31:H31"/>
    <mergeCell ref="B32:H32"/>
  </mergeCells>
  <pageMargins left="0.7" right="0.7" top="0.75" bottom="0.75" header="0.3" footer="0.3"/>
  <pageSetup paperSize="9" orientation="landscape" scale="50" fitToWidth="0" fitToHeight="0" horizontalDpi="300" verticalDpi="300"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sheetViews>
  <sheetFormatPr defaultRowHeight="15.0" baseColWidth="10"/>
  <cols>
    <col min="1" max="1" width="2.57" hidden="0" customWidth="1"/>
    <col min="2" max="2" width="37.5433333333333" hidden="0" customWidth="1"/>
    <col min="3" max="3" width="10.5371604938272" hidden="0" customWidth="1"/>
  </cols>
  <sheetData>
    <row r="1">
      <c r="B1" s="3" t="s">
        <v>47</v>
      </c>
    </row>
    <row r="4">
      <c r="B4" s="12" t="s">
        <v>732</v>
      </c>
      <c r="C4" s="13" t="s">
        <v>236</v>
      </c>
    </row>
    <row r="5">
      <c r="B5" s="74" t="s">
        <v>733</v>
      </c>
      <c r="C5" s="410"/>
    </row>
    <row r="6">
      <c r="B6" s="14" t="s">
        <v>734</v>
      </c>
      <c r="C6" s="410" t="n">
        <v>1286</v>
      </c>
    </row>
    <row r="7">
      <c r="B7" s="14" t="s">
        <v>735</v>
      </c>
      <c r="C7" s="410" t="n">
        <v>1148</v>
      </c>
    </row>
    <row r="8">
      <c r="B8" s="14" t="s">
        <v>736</v>
      </c>
      <c r="C8" s="410" t="n">
        <v>750</v>
      </c>
    </row>
    <row r="9">
      <c r="B9" s="14" t="s">
        <v>737</v>
      </c>
      <c r="C9" s="410" t="n">
        <v>482</v>
      </c>
    </row>
    <row r="10">
      <c r="B10" s="14" t="s">
        <v>738</v>
      </c>
      <c r="C10" s="410" t="n">
        <v>258</v>
      </c>
    </row>
    <row r="11">
      <c r="B11" s="14" t="s">
        <v>739</v>
      </c>
      <c r="C11" s="410" t="n">
        <v>231</v>
      </c>
    </row>
    <row r="12">
      <c r="B12" s="74" t="s">
        <v>740</v>
      </c>
      <c r="C12" s="411"/>
    </row>
    <row r="13">
      <c r="B13" s="14" t="s">
        <v>741</v>
      </c>
      <c r="C13" s="411" t="n">
        <v>942</v>
      </c>
    </row>
    <row r="14">
      <c r="B14" s="14" t="s">
        <v>742</v>
      </c>
      <c r="C14" s="411" t="n">
        <v>607</v>
      </c>
    </row>
    <row r="15">
      <c r="B15" s="14" t="s">
        <v>743</v>
      </c>
      <c r="C15" s="411" t="n">
        <v>559</v>
      </c>
    </row>
    <row r="16">
      <c r="B16" s="14" t="s">
        <v>744</v>
      </c>
      <c r="C16" s="411" t="n">
        <v>439</v>
      </c>
    </row>
    <row r="17">
      <c r="B17" s="14" t="s">
        <v>745</v>
      </c>
      <c r="C17" s="411" t="n">
        <v>417</v>
      </c>
    </row>
    <row r="18">
      <c r="B18" s="27" t="s">
        <v>746</v>
      </c>
      <c r="C18" s="412" t="n">
        <v>346</v>
      </c>
    </row>
  </sheetData>
  <mergeCells count="2">
    <mergeCell ref="B5:C5"/>
    <mergeCell ref="B12:C12"/>
  </mergeCells>
  <pageMargins left="0.7" right="0.7" top="0.75" bottom="0.75" header="0.3" footer="0.3"/>
  <pageSetup paperSize="9" orientation="landscape" scale="50" fitToWidth="0" fitToHeight="0" horizontalDpi="300" verticalDpi="300"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sheetViews>
  <sheetFormatPr defaultRowHeight="15.0" baseColWidth="10"/>
  <cols>
    <col min="1" max="1" width="2.57" hidden="0" customWidth="1"/>
    <col min="2" max="2" width="30.9198765432099" hidden="0" customWidth="1"/>
    <col min="3" max="3" width="6.95691358024691" hidden="0" customWidth="1"/>
    <col min="4" max="4" width="11.0988888888889" hidden="0" customWidth="1"/>
    <col min="5" max="5" width="11.0988888888889" hidden="0" customWidth="1"/>
    <col min="6" max="6" width="11.0988888888889" hidden="0" customWidth="1"/>
    <col min="7" max="7" width="11.0988888888889" hidden="0" customWidth="1"/>
    <col min="8" max="8" width="11.0988888888889" hidden="0" customWidth="1"/>
    <col min="9" max="9" width="11.0988888888889" hidden="0" customWidth="1"/>
    <col min="10" max="10" width="10.0001234567901" hidden="0" customWidth="1"/>
    <col min="11" max="11" width="10.0124691358025" hidden="0" customWidth="1"/>
    <col min="12" max="12" width="9.50012345679012" hidden="0" customWidth="1"/>
  </cols>
  <sheetData>
    <row r="1">
      <c r="B1" s="3" t="s">
        <v>48</v>
      </c>
    </row>
    <row r="4" ht="21" customHeight="1">
      <c r="B4" s="12" t="s">
        <v>747</v>
      </c>
      <c r="C4" s="138" t="s">
        <v>748</v>
      </c>
      <c r="D4" s="138" t="s">
        <v>453</v>
      </c>
      <c r="E4" s="138" t="s">
        <v>453</v>
      </c>
      <c r="F4" s="138" t="s">
        <v>454</v>
      </c>
      <c r="G4" s="138" t="s">
        <v>454</v>
      </c>
      <c r="H4" s="138" t="s">
        <v>455</v>
      </c>
      <c r="I4" s="138" t="s">
        <v>455</v>
      </c>
      <c r="J4" s="138" t="s">
        <v>749</v>
      </c>
      <c r="K4" s="138" t="s">
        <v>750</v>
      </c>
      <c r="L4" s="138" t="s">
        <v>242</v>
      </c>
    </row>
    <row r="5" ht="21" customHeight="1">
      <c r="B5" s="12" t="s">
        <v>747</v>
      </c>
      <c r="C5" s="138" t="s">
        <v>748</v>
      </c>
      <c r="D5" s="13" t="s">
        <v>401</v>
      </c>
      <c r="E5" s="13" t="s">
        <v>402</v>
      </c>
      <c r="F5" s="13" t="s">
        <v>401</v>
      </c>
      <c r="G5" s="13" t="s">
        <v>402</v>
      </c>
      <c r="H5" s="13" t="s">
        <v>401</v>
      </c>
      <c r="I5" s="13" t="s">
        <v>402</v>
      </c>
      <c r="J5" s="138" t="s">
        <v>749</v>
      </c>
      <c r="K5" s="138" t="s">
        <v>750</v>
      </c>
      <c r="L5" s="138" t="s">
        <v>242</v>
      </c>
    </row>
    <row r="6">
      <c r="B6" s="14" t="s">
        <v>678</v>
      </c>
      <c r="C6" s="413" t="n">
        <v>80</v>
      </c>
      <c r="D6" s="414" t="n">
        <v>3</v>
      </c>
      <c r="E6" s="415" t="s">
        <v>723</v>
      </c>
      <c r="F6" s="416" t="n">
        <v>23</v>
      </c>
      <c r="G6" s="417" t="s">
        <v>760</v>
      </c>
      <c r="H6" s="418" t="n">
        <v>34</v>
      </c>
      <c r="I6" s="419" t="s">
        <v>771</v>
      </c>
      <c r="J6" s="420" t="n">
        <v>2</v>
      </c>
      <c r="K6" s="421" t="n">
        <v>6</v>
      </c>
      <c r="L6" s="422" t="n">
        <v>12</v>
      </c>
    </row>
    <row r="7">
      <c r="B7" s="14" t="s">
        <v>679</v>
      </c>
      <c r="C7" s="413" t="n">
        <v>90</v>
      </c>
      <c r="D7" s="414" t="n">
        <v>12</v>
      </c>
      <c r="E7" s="415" t="s">
        <v>490</v>
      </c>
      <c r="F7" s="416" t="n">
        <v>31</v>
      </c>
      <c r="G7" s="417" t="s">
        <v>761</v>
      </c>
      <c r="H7" s="418" t="n">
        <v>22</v>
      </c>
      <c r="I7" s="419" t="s">
        <v>299</v>
      </c>
      <c r="J7" s="420" t="n">
        <v>1</v>
      </c>
      <c r="K7" s="421" t="n">
        <v>14</v>
      </c>
      <c r="L7" s="422" t="n">
        <v>10</v>
      </c>
    </row>
    <row r="8">
      <c r="B8" s="14" t="s">
        <v>680</v>
      </c>
      <c r="C8" s="413" t="n">
        <v>41</v>
      </c>
      <c r="D8" s="414" t="n">
        <v>12</v>
      </c>
      <c r="E8" s="415" t="s">
        <v>751</v>
      </c>
      <c r="F8" s="416" t="n">
        <v>20</v>
      </c>
      <c r="G8" s="417" t="s">
        <v>285</v>
      </c>
      <c r="H8" s="418" t="n">
        <v>1</v>
      </c>
      <c r="I8" s="419" t="s">
        <v>772</v>
      </c>
      <c r="J8" s="420" t="n">
        <v>0</v>
      </c>
      <c r="K8" s="421" t="n">
        <v>6</v>
      </c>
      <c r="L8" s="422" t="n">
        <v>2</v>
      </c>
    </row>
    <row r="9">
      <c r="B9" s="14" t="s">
        <v>681</v>
      </c>
      <c r="C9" s="413" t="n">
        <v>23</v>
      </c>
      <c r="D9" s="414" t="n">
        <v>4</v>
      </c>
      <c r="E9" s="415" t="s">
        <v>471</v>
      </c>
      <c r="F9" s="416" t="n">
        <v>7</v>
      </c>
      <c r="G9" s="417" t="s">
        <v>557</v>
      </c>
      <c r="H9" s="418" t="n">
        <v>4</v>
      </c>
      <c r="I9" s="419" t="s">
        <v>471</v>
      </c>
      <c r="J9" s="420" t="n">
        <v>1</v>
      </c>
      <c r="K9" s="421" t="n">
        <v>4</v>
      </c>
      <c r="L9" s="422" t="n">
        <v>3</v>
      </c>
    </row>
    <row r="10">
      <c r="B10" s="14" t="s">
        <v>682</v>
      </c>
      <c r="C10" s="413" t="n">
        <v>311</v>
      </c>
      <c r="D10" s="414" t="n">
        <v>61</v>
      </c>
      <c r="E10" s="415" t="s">
        <v>494</v>
      </c>
      <c r="F10" s="416" t="n">
        <v>156</v>
      </c>
      <c r="G10" s="417" t="s">
        <v>762</v>
      </c>
      <c r="H10" s="418" t="n">
        <v>58</v>
      </c>
      <c r="I10" s="419" t="s">
        <v>475</v>
      </c>
      <c r="J10" s="420" t="n">
        <v>0</v>
      </c>
      <c r="K10" s="421" t="n">
        <v>25</v>
      </c>
      <c r="L10" s="422" t="n">
        <v>11</v>
      </c>
    </row>
    <row r="11">
      <c r="B11" s="14" t="s">
        <v>683</v>
      </c>
      <c r="C11" s="413" t="n">
        <v>214</v>
      </c>
      <c r="D11" s="414" t="n">
        <v>20</v>
      </c>
      <c r="E11" s="415" t="s">
        <v>534</v>
      </c>
      <c r="F11" s="416" t="n">
        <v>82</v>
      </c>
      <c r="G11" s="417" t="s">
        <v>763</v>
      </c>
      <c r="H11" s="418" t="n">
        <v>67</v>
      </c>
      <c r="I11" s="419" t="s">
        <v>773</v>
      </c>
      <c r="J11" s="420" t="n">
        <v>3</v>
      </c>
      <c r="K11" s="421" t="n">
        <v>20</v>
      </c>
      <c r="L11" s="422" t="n">
        <v>22</v>
      </c>
    </row>
    <row r="12">
      <c r="B12" s="14" t="s">
        <v>684</v>
      </c>
      <c r="C12" s="413" t="n">
        <v>116</v>
      </c>
      <c r="D12" s="414" t="n">
        <v>13</v>
      </c>
      <c r="E12" s="415" t="s">
        <v>486</v>
      </c>
      <c r="F12" s="416" t="n">
        <v>44</v>
      </c>
      <c r="G12" s="417" t="s">
        <v>764</v>
      </c>
      <c r="H12" s="418" t="n">
        <v>26</v>
      </c>
      <c r="I12" s="419" t="s">
        <v>565</v>
      </c>
      <c r="J12" s="420" t="n">
        <v>1</v>
      </c>
      <c r="K12" s="421" t="n">
        <v>15</v>
      </c>
      <c r="L12" s="422" t="n">
        <v>17</v>
      </c>
    </row>
    <row r="13">
      <c r="B13" s="14" t="s">
        <v>685</v>
      </c>
      <c r="C13" s="413" t="n">
        <v>131</v>
      </c>
      <c r="D13" s="414" t="n">
        <v>3</v>
      </c>
      <c r="E13" s="415" t="s">
        <v>752</v>
      </c>
      <c r="F13" s="416" t="n">
        <v>29</v>
      </c>
      <c r="G13" s="417" t="s">
        <v>765</v>
      </c>
      <c r="H13" s="418" t="n">
        <v>66</v>
      </c>
      <c r="I13" s="419" t="s">
        <v>710</v>
      </c>
      <c r="J13" s="420" t="n">
        <v>4</v>
      </c>
      <c r="K13" s="421" t="n">
        <v>9</v>
      </c>
      <c r="L13" s="422" t="n">
        <v>20</v>
      </c>
    </row>
    <row r="14">
      <c r="B14" s="14" t="s">
        <v>686</v>
      </c>
      <c r="C14" s="413" t="n">
        <v>684</v>
      </c>
      <c r="D14" s="414" t="n">
        <v>77</v>
      </c>
      <c r="E14" s="415" t="s">
        <v>482</v>
      </c>
      <c r="F14" s="416" t="n">
        <v>242</v>
      </c>
      <c r="G14" s="417" t="s">
        <v>766</v>
      </c>
      <c r="H14" s="418" t="n">
        <v>150</v>
      </c>
      <c r="I14" s="419" t="s">
        <v>774</v>
      </c>
      <c r="J14" s="420" t="n">
        <v>10</v>
      </c>
      <c r="K14" s="421" t="n">
        <v>68</v>
      </c>
      <c r="L14" s="422" t="n">
        <v>137</v>
      </c>
    </row>
    <row r="15">
      <c r="B15" s="14" t="s">
        <v>687</v>
      </c>
      <c r="C15" s="413" t="n">
        <v>145</v>
      </c>
      <c r="D15" s="414" t="n">
        <v>31</v>
      </c>
      <c r="E15" s="415" t="s">
        <v>352</v>
      </c>
      <c r="F15" s="416" t="n">
        <v>69</v>
      </c>
      <c r="G15" s="417" t="s">
        <v>280</v>
      </c>
      <c r="H15" s="418" t="n">
        <v>33</v>
      </c>
      <c r="I15" s="419" t="s">
        <v>775</v>
      </c>
      <c r="J15" s="420" t="n">
        <v>0</v>
      </c>
      <c r="K15" s="421" t="n">
        <v>6</v>
      </c>
      <c r="L15" s="422" t="n">
        <v>6</v>
      </c>
    </row>
    <row r="16">
      <c r="B16" s="14" t="s">
        <v>688</v>
      </c>
      <c r="C16" s="413" t="n">
        <v>116</v>
      </c>
      <c r="D16" s="414" t="n">
        <v>65</v>
      </c>
      <c r="E16" s="415" t="s">
        <v>588</v>
      </c>
      <c r="F16" s="416" t="n">
        <v>34</v>
      </c>
      <c r="G16" s="417" t="s">
        <v>751</v>
      </c>
      <c r="H16" s="418" t="n">
        <v>2</v>
      </c>
      <c r="I16" s="419" t="s">
        <v>722</v>
      </c>
      <c r="J16" s="420" t="n">
        <v>0</v>
      </c>
      <c r="K16" s="421" t="n">
        <v>9</v>
      </c>
      <c r="L16" s="422" t="n">
        <v>6</v>
      </c>
    </row>
    <row r="17">
      <c r="B17" s="14" t="s">
        <v>689</v>
      </c>
      <c r="C17" s="413" t="n">
        <v>18</v>
      </c>
      <c r="D17" s="414" t="n">
        <v>0</v>
      </c>
      <c r="E17" s="415" t="s">
        <v>753</v>
      </c>
      <c r="F17" s="416" t="n">
        <v>0</v>
      </c>
      <c r="G17" s="417" t="s">
        <v>753</v>
      </c>
      <c r="H17" s="418" t="n">
        <v>0</v>
      </c>
      <c r="I17" s="419" t="s">
        <v>753</v>
      </c>
      <c r="J17" s="420" t="n">
        <v>0</v>
      </c>
      <c r="K17" s="421" t="n">
        <v>0</v>
      </c>
      <c r="L17" s="422" t="n">
        <v>18</v>
      </c>
    </row>
    <row r="18">
      <c r="B18" s="14" t="s">
        <v>690</v>
      </c>
      <c r="C18" s="413" t="n">
        <v>179</v>
      </c>
      <c r="D18" s="414" t="n">
        <v>26</v>
      </c>
      <c r="E18" s="415" t="s">
        <v>334</v>
      </c>
      <c r="F18" s="416" t="n">
        <v>79</v>
      </c>
      <c r="G18" s="417" t="s">
        <v>372</v>
      </c>
      <c r="H18" s="418" t="n">
        <v>35</v>
      </c>
      <c r="I18" s="419" t="s">
        <v>494</v>
      </c>
      <c r="J18" s="420" t="n">
        <v>3</v>
      </c>
      <c r="K18" s="421" t="n">
        <v>25</v>
      </c>
      <c r="L18" s="422" t="n">
        <v>11</v>
      </c>
    </row>
    <row r="19">
      <c r="B19" s="14" t="s">
        <v>691</v>
      </c>
      <c r="C19" s="413" t="n">
        <v>28</v>
      </c>
      <c r="D19" s="414" t="n">
        <v>2</v>
      </c>
      <c r="E19" s="415" t="s">
        <v>754</v>
      </c>
      <c r="F19" s="416" t="n">
        <v>15</v>
      </c>
      <c r="G19" s="417" t="s">
        <v>226</v>
      </c>
      <c r="H19" s="418" t="n">
        <v>9</v>
      </c>
      <c r="I19" s="419" t="s">
        <v>776</v>
      </c>
      <c r="J19" s="420" t="n">
        <v>0</v>
      </c>
      <c r="K19" s="421" t="n">
        <v>2</v>
      </c>
      <c r="L19" s="422" t="n">
        <v>0</v>
      </c>
    </row>
    <row r="20">
      <c r="B20" s="14" t="s">
        <v>692</v>
      </c>
      <c r="C20" s="413" t="n">
        <v>94</v>
      </c>
      <c r="D20" s="414" t="n">
        <v>9</v>
      </c>
      <c r="E20" s="415" t="s">
        <v>524</v>
      </c>
      <c r="F20" s="416" t="n">
        <v>37</v>
      </c>
      <c r="G20" s="417" t="s">
        <v>232</v>
      </c>
      <c r="H20" s="418" t="n">
        <v>30</v>
      </c>
      <c r="I20" s="419" t="s">
        <v>777</v>
      </c>
      <c r="J20" s="420" t="n">
        <v>4</v>
      </c>
      <c r="K20" s="421" t="n">
        <v>1</v>
      </c>
      <c r="L20" s="422" t="n">
        <v>13</v>
      </c>
    </row>
    <row r="21">
      <c r="B21" s="14" t="s">
        <v>693</v>
      </c>
      <c r="C21" s="413" t="n">
        <v>127</v>
      </c>
      <c r="D21" s="414" t="n">
        <v>68</v>
      </c>
      <c r="E21" s="415" t="s">
        <v>755</v>
      </c>
      <c r="F21" s="416" t="n">
        <v>42</v>
      </c>
      <c r="G21" s="417" t="s">
        <v>767</v>
      </c>
      <c r="H21" s="418" t="n">
        <v>2</v>
      </c>
      <c r="I21" s="419" t="s">
        <v>778</v>
      </c>
      <c r="J21" s="420" t="n">
        <v>0</v>
      </c>
      <c r="K21" s="421" t="n">
        <v>12</v>
      </c>
      <c r="L21" s="422" t="n">
        <v>3</v>
      </c>
    </row>
    <row r="22">
      <c r="B22" s="14" t="s">
        <v>694</v>
      </c>
      <c r="C22" s="413" t="n">
        <v>56</v>
      </c>
      <c r="D22" s="414" t="n">
        <v>3</v>
      </c>
      <c r="E22" s="415" t="s">
        <v>756</v>
      </c>
      <c r="F22" s="416" t="n">
        <v>10</v>
      </c>
      <c r="G22" s="417" t="s">
        <v>505</v>
      </c>
      <c r="H22" s="418" t="n">
        <v>28</v>
      </c>
      <c r="I22" s="419" t="s">
        <v>779</v>
      </c>
      <c r="J22" s="420" t="n">
        <v>2</v>
      </c>
      <c r="K22" s="421" t="n">
        <v>6</v>
      </c>
      <c r="L22" s="422" t="n">
        <v>7</v>
      </c>
    </row>
    <row r="23">
      <c r="B23" s="14" t="s">
        <v>695</v>
      </c>
      <c r="C23" s="413" t="n">
        <v>12</v>
      </c>
      <c r="D23" s="414" t="n">
        <v>3</v>
      </c>
      <c r="E23" s="415" t="s">
        <v>757</v>
      </c>
      <c r="F23" s="416" t="n">
        <v>7</v>
      </c>
      <c r="G23" s="417" t="s">
        <v>624</v>
      </c>
      <c r="H23" s="418" t="n">
        <v>1</v>
      </c>
      <c r="I23" s="419" t="s">
        <v>568</v>
      </c>
      <c r="J23" s="420" t="n">
        <v>0</v>
      </c>
      <c r="K23" s="421" t="n">
        <v>0</v>
      </c>
      <c r="L23" s="422" t="n">
        <v>1</v>
      </c>
    </row>
    <row r="24">
      <c r="B24" s="14" t="s">
        <v>696</v>
      </c>
      <c r="C24" s="413" t="n">
        <v>364</v>
      </c>
      <c r="D24" s="414" t="n">
        <v>22</v>
      </c>
      <c r="E24" s="415" t="s">
        <v>758</v>
      </c>
      <c r="F24" s="416" t="n">
        <v>134</v>
      </c>
      <c r="G24" s="417" t="s">
        <v>768</v>
      </c>
      <c r="H24" s="418" t="n">
        <v>114</v>
      </c>
      <c r="I24" s="419" t="s">
        <v>773</v>
      </c>
      <c r="J24" s="420" t="n">
        <v>9</v>
      </c>
      <c r="K24" s="421" t="n">
        <v>58</v>
      </c>
      <c r="L24" s="422" t="n">
        <v>27</v>
      </c>
    </row>
    <row r="25">
      <c r="B25" s="14" t="s">
        <v>697</v>
      </c>
      <c r="C25" s="413" t="n">
        <v>210</v>
      </c>
      <c r="D25" s="414" t="n">
        <v>1</v>
      </c>
      <c r="E25" s="415" t="s">
        <v>759</v>
      </c>
      <c r="F25" s="416" t="n">
        <v>37</v>
      </c>
      <c r="G25" s="417" t="s">
        <v>769</v>
      </c>
      <c r="H25" s="418" t="n">
        <v>93</v>
      </c>
      <c r="I25" s="419" t="s">
        <v>780</v>
      </c>
      <c r="J25" s="420" t="n">
        <v>2</v>
      </c>
      <c r="K25" s="421" t="n">
        <v>51</v>
      </c>
      <c r="L25" s="422" t="n">
        <v>26</v>
      </c>
    </row>
    <row r="26">
      <c r="B26" s="27" t="s">
        <v>698</v>
      </c>
      <c r="C26" s="423" t="n">
        <v>650</v>
      </c>
      <c r="D26" s="424" t="n">
        <v>233</v>
      </c>
      <c r="E26" s="425" t="s">
        <v>599</v>
      </c>
      <c r="F26" s="426" t="n">
        <v>309</v>
      </c>
      <c r="G26" s="427" t="s">
        <v>770</v>
      </c>
      <c r="H26" s="428" t="n">
        <v>13</v>
      </c>
      <c r="I26" s="429" t="s">
        <v>781</v>
      </c>
      <c r="J26" s="430" t="n">
        <v>0</v>
      </c>
      <c r="K26" s="431" t="n">
        <v>71</v>
      </c>
      <c r="L26" s="432" t="n">
        <v>24</v>
      </c>
    </row>
    <row r="28">
      <c r="B28" s="40" t="s">
        <v>782</v>
      </c>
    </row>
    <row r="29" ht="23.333072407045" customHeight="1">
      <c r="B29" s="40" t="s">
        <v>783</v>
      </c>
    </row>
  </sheetData>
  <mergeCells count="10">
    <mergeCell ref="B4:B5"/>
    <mergeCell ref="C4:C5"/>
    <mergeCell ref="D4:E4"/>
    <mergeCell ref="F4:G4"/>
    <mergeCell ref="H4:I4"/>
    <mergeCell ref="J4:J5"/>
    <mergeCell ref="K4:K5"/>
    <mergeCell ref="L4:L5"/>
    <mergeCell ref="B28:L28"/>
    <mergeCell ref="B29:L29"/>
  </mergeCells>
  <pageMargins left="0.7" right="0.7" top="0.75" bottom="0.75" header="0.3" footer="0.3"/>
  <pageSetup paperSize="9" orientation="landscape" scale="50" fitToWidth="0" fitToHeight="0" horizontalDpi="300" verticalDpi="300" r:id="rId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sheetViews>
  <sheetFormatPr defaultRowHeight="15.0" baseColWidth="10"/>
  <cols>
    <col min="1" max="1" width="2.57" hidden="0" customWidth="1"/>
    <col min="2" max="2" width="42.9692592592593" hidden="0" customWidth="1"/>
    <col min="3" max="3" width="21.2285185185185" hidden="0" customWidth="1"/>
    <col min="4" max="4" width="5.66061728395062" hidden="0" customWidth="1"/>
    <col min="5" max="5" width="11.0988888888889" hidden="0" customWidth="1"/>
    <col min="6" max="6" width="11.0988888888889" hidden="0" customWidth="1"/>
    <col min="7" max="7" width="11.0988888888889" hidden="0" customWidth="1"/>
    <col min="8" max="8" width="11.0988888888889" hidden="0" customWidth="1"/>
  </cols>
  <sheetData>
    <row r="1">
      <c r="B1" s="3" t="s">
        <v>49</v>
      </c>
    </row>
    <row r="4">
      <c r="B4" s="12" t="s">
        <v>784</v>
      </c>
      <c r="C4" s="12" t="s">
        <v>785</v>
      </c>
      <c r="D4" s="138" t="s">
        <v>78</v>
      </c>
      <c r="E4" s="138" t="s">
        <v>675</v>
      </c>
      <c r="F4" s="138" t="s">
        <v>675</v>
      </c>
      <c r="G4" s="138" t="s">
        <v>676</v>
      </c>
      <c r="H4" s="138" t="s">
        <v>676</v>
      </c>
    </row>
    <row r="5">
      <c r="B5" s="12" t="s">
        <v>784</v>
      </c>
      <c r="C5" s="12" t="s">
        <v>785</v>
      </c>
      <c r="D5" s="138" t="s">
        <v>78</v>
      </c>
      <c r="E5" s="13" t="s">
        <v>401</v>
      </c>
      <c r="F5" s="13" t="s">
        <v>402</v>
      </c>
      <c r="G5" s="13" t="s">
        <v>401</v>
      </c>
      <c r="H5" s="13" t="s">
        <v>402</v>
      </c>
    </row>
    <row r="6">
      <c r="B6" s="74" t="s">
        <v>786</v>
      </c>
      <c r="C6" s="14"/>
      <c r="D6" s="433"/>
      <c r="E6" s="434"/>
      <c r="F6" s="435"/>
      <c r="G6" s="436"/>
      <c r="H6" s="437"/>
    </row>
    <row r="7">
      <c r="B7" s="68" t="s">
        <v>787</v>
      </c>
      <c r="C7" s="68" t="s">
        <v>23</v>
      </c>
      <c r="D7" s="438" t="n">
        <v>3763</v>
      </c>
      <c r="E7" s="439" t="n">
        <v>2148</v>
      </c>
      <c r="F7" s="440" t="s">
        <v>584</v>
      </c>
      <c r="G7" s="441" t="n">
        <v>991</v>
      </c>
      <c r="H7" s="442" t="s">
        <v>798</v>
      </c>
    </row>
    <row r="8">
      <c r="B8" s="14" t="s">
        <v>788</v>
      </c>
      <c r="C8" s="14" t="s">
        <v>100</v>
      </c>
      <c r="D8" s="433" t="n">
        <v>1784</v>
      </c>
      <c r="E8" s="434" t="n">
        <v>1103</v>
      </c>
      <c r="F8" s="435" t="s">
        <v>794</v>
      </c>
      <c r="G8" s="436" t="n">
        <v>492</v>
      </c>
      <c r="H8" s="437" t="s">
        <v>799</v>
      </c>
    </row>
    <row r="9">
      <c r="B9" s="14" t="s">
        <v>789</v>
      </c>
      <c r="C9" s="14" t="s">
        <v>792</v>
      </c>
      <c r="D9" s="433" t="n">
        <v>1286</v>
      </c>
      <c r="E9" s="434" t="n">
        <v>669</v>
      </c>
      <c r="F9" s="435" t="s">
        <v>795</v>
      </c>
      <c r="G9" s="436" t="n">
        <v>367</v>
      </c>
      <c r="H9" s="437" t="s">
        <v>559</v>
      </c>
    </row>
    <row r="10">
      <c r="B10" s="14" t="s">
        <v>790</v>
      </c>
      <c r="C10" s="14" t="s">
        <v>793</v>
      </c>
      <c r="D10" s="433" t="n">
        <v>439</v>
      </c>
      <c r="E10" s="434" t="n">
        <v>237</v>
      </c>
      <c r="F10" s="435" t="s">
        <v>796</v>
      </c>
      <c r="G10" s="436" t="n">
        <v>68</v>
      </c>
      <c r="H10" s="437" t="s">
        <v>337</v>
      </c>
    </row>
    <row r="11">
      <c r="B11" s="14" t="s">
        <v>791</v>
      </c>
      <c r="C11" s="14" t="s">
        <v>178</v>
      </c>
      <c r="D11" s="433" t="n">
        <v>254</v>
      </c>
      <c r="E11" s="434" t="n">
        <v>139</v>
      </c>
      <c r="F11" s="435" t="s">
        <v>797</v>
      </c>
      <c r="G11" s="436" t="n">
        <v>64</v>
      </c>
      <c r="H11" s="437" t="s">
        <v>302</v>
      </c>
    </row>
    <row r="12">
      <c r="B12" s="74" t="s">
        <v>800</v>
      </c>
      <c r="C12" s="14"/>
      <c r="D12" s="443"/>
      <c r="E12" s="444"/>
      <c r="F12" s="445"/>
      <c r="G12" s="446"/>
      <c r="H12" s="447"/>
    </row>
    <row r="13">
      <c r="B13" s="68" t="s">
        <v>801</v>
      </c>
      <c r="C13" s="68" t="s">
        <v>23</v>
      </c>
      <c r="D13" s="448" t="n">
        <v>9423</v>
      </c>
      <c r="E13" s="449" t="n">
        <v>2250</v>
      </c>
      <c r="F13" s="450" t="s">
        <v>808</v>
      </c>
      <c r="G13" s="451" t="n">
        <v>2248</v>
      </c>
      <c r="H13" s="452" t="s">
        <v>808</v>
      </c>
    </row>
    <row r="14">
      <c r="B14" s="14" t="s">
        <v>802</v>
      </c>
      <c r="C14" s="14" t="s">
        <v>100</v>
      </c>
      <c r="D14" s="443" t="n">
        <v>2913</v>
      </c>
      <c r="E14" s="444" t="n">
        <v>1165</v>
      </c>
      <c r="F14" s="445" t="s">
        <v>626</v>
      </c>
      <c r="G14" s="446" t="n">
        <v>843</v>
      </c>
      <c r="H14" s="447" t="s">
        <v>810</v>
      </c>
    </row>
    <row r="15">
      <c r="B15" s="14" t="s">
        <v>803</v>
      </c>
      <c r="C15" s="14" t="s">
        <v>100</v>
      </c>
      <c r="D15" s="443" t="n">
        <v>191</v>
      </c>
      <c r="E15" s="444" t="n">
        <v>99</v>
      </c>
      <c r="F15" s="445" t="s">
        <v>809</v>
      </c>
      <c r="G15" s="446" t="n">
        <v>45</v>
      </c>
      <c r="H15" s="447" t="s">
        <v>297</v>
      </c>
    </row>
    <row r="16">
      <c r="B16" s="14" t="s">
        <v>804</v>
      </c>
      <c r="C16" s="14" t="s">
        <v>103</v>
      </c>
      <c r="D16" s="443" t="n">
        <v>2213</v>
      </c>
      <c r="E16" s="444" t="n">
        <v>388</v>
      </c>
      <c r="F16" s="445" t="s">
        <v>469</v>
      </c>
      <c r="G16" s="446" t="n">
        <v>489</v>
      </c>
      <c r="H16" s="447" t="s">
        <v>765</v>
      </c>
    </row>
    <row r="17">
      <c r="B17" s="14" t="s">
        <v>805</v>
      </c>
      <c r="C17" s="14" t="s">
        <v>108</v>
      </c>
      <c r="D17" s="443" t="n">
        <v>938</v>
      </c>
      <c r="E17" s="444" t="n">
        <v>108</v>
      </c>
      <c r="F17" s="445" t="s">
        <v>480</v>
      </c>
      <c r="G17" s="446" t="n">
        <v>168</v>
      </c>
      <c r="H17" s="447" t="s">
        <v>505</v>
      </c>
    </row>
    <row r="18">
      <c r="B18" s="14" t="s">
        <v>806</v>
      </c>
      <c r="C18" s="14" t="s">
        <v>117</v>
      </c>
      <c r="D18" s="443" t="n">
        <v>2098</v>
      </c>
      <c r="E18" s="444" t="n">
        <v>250</v>
      </c>
      <c r="F18" s="445" t="s">
        <v>485</v>
      </c>
      <c r="G18" s="446" t="n">
        <v>454</v>
      </c>
      <c r="H18" s="447" t="s">
        <v>502</v>
      </c>
    </row>
    <row r="19">
      <c r="B19" s="14" t="s">
        <v>807</v>
      </c>
      <c r="C19" s="14" t="s">
        <v>157</v>
      </c>
      <c r="D19" s="443" t="n">
        <v>1070</v>
      </c>
      <c r="E19" s="444" t="n">
        <v>240</v>
      </c>
      <c r="F19" s="445" t="s">
        <v>565</v>
      </c>
      <c r="G19" s="446" t="n">
        <v>249</v>
      </c>
      <c r="H19" s="447" t="s">
        <v>504</v>
      </c>
    </row>
    <row r="20">
      <c r="B20" s="74" t="s">
        <v>811</v>
      </c>
      <c r="C20" s="14"/>
      <c r="D20" s="453"/>
      <c r="E20" s="454"/>
      <c r="F20" s="455"/>
      <c r="G20" s="456"/>
      <c r="H20" s="457"/>
    </row>
    <row r="21">
      <c r="B21" s="14" t="s">
        <v>811</v>
      </c>
      <c r="C21" s="14" t="s">
        <v>812</v>
      </c>
      <c r="D21" s="453" t="n">
        <v>2896</v>
      </c>
      <c r="E21" s="454" t="n">
        <v>2452</v>
      </c>
      <c r="F21" s="455" t="s">
        <v>813</v>
      </c>
      <c r="G21" s="456" t="n">
        <v>961</v>
      </c>
      <c r="H21" s="457" t="s">
        <v>721</v>
      </c>
    </row>
    <row r="22">
      <c r="B22" s="74" t="s">
        <v>814</v>
      </c>
      <c r="C22" s="14"/>
      <c r="D22" s="458"/>
      <c r="E22" s="459"/>
      <c r="F22" s="460"/>
      <c r="G22" s="461"/>
      <c r="H22" s="462"/>
    </row>
    <row r="23">
      <c r="B23" s="27" t="s">
        <v>815</v>
      </c>
      <c r="C23" s="27" t="s">
        <v>167</v>
      </c>
      <c r="D23" s="463" t="n">
        <v>395</v>
      </c>
      <c r="E23" s="464" t="n">
        <v>145</v>
      </c>
      <c r="F23" s="465" t="s">
        <v>605</v>
      </c>
      <c r="G23" s="466" t="n">
        <v>30</v>
      </c>
      <c r="H23" s="467" t="s">
        <v>537</v>
      </c>
    </row>
    <row r="25" ht="17.7153185720741" customHeight="1">
      <c r="B25" s="40" t="s">
        <v>816</v>
      </c>
    </row>
  </sheetData>
  <mergeCells count="10">
    <mergeCell ref="B4:B5"/>
    <mergeCell ref="C4:C5"/>
    <mergeCell ref="D4:D5"/>
    <mergeCell ref="E4:F4"/>
    <mergeCell ref="G4:H4"/>
    <mergeCell ref="B6:H6"/>
    <mergeCell ref="B12:H12"/>
    <mergeCell ref="B20:H20"/>
    <mergeCell ref="B22:H22"/>
    <mergeCell ref="B25:H25"/>
  </mergeCells>
  <pageMargins left="0.7" right="0.7" top="0.75" bottom="0.75" header="0.3" footer="0.3"/>
  <pageSetup paperSize="9" orientation="landscape" scale="50" fitToWidth="0" fitToHeight="0" horizontalDpi="300" verticalDpi="300"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0" tabSelected="false"/>
  </sheetViews>
  <sheetFormatPr defaultRowHeight="15.0" baseColWidth="10"/>
  <cols>
    <col min="1" max="1" width="2.57" hidden="0" customWidth="1"/>
    <col min="2" max="2" width="9.5741975308642" hidden="0" customWidth="1"/>
    <col min="3" max="3" width="60.6853086419753" hidden="0" customWidth="1"/>
    <col min="4" max="4" width="5.66061728395062" hidden="0" customWidth="1"/>
    <col min="5" max="5" width="11.0988888888889" hidden="0" customWidth="1"/>
    <col min="6" max="6" width="11.0988888888889" hidden="0" customWidth="1"/>
    <col min="7" max="7" width="11.0988888888889" hidden="0" customWidth="1"/>
    <col min="8" max="8" width="11.0988888888889" hidden="0" customWidth="1"/>
    <col min="9" max="9" width="11.4322222222222" hidden="0" customWidth="1"/>
  </cols>
  <sheetData>
    <row r="1">
      <c r="B1" s="3" t="s">
        <v>50</v>
      </c>
    </row>
    <row r="4">
      <c r="B4" s="12" t="s">
        <v>817</v>
      </c>
      <c r="C4" s="12" t="s">
        <v>818</v>
      </c>
      <c r="D4" s="138" t="s">
        <v>78</v>
      </c>
      <c r="E4" s="138" t="s">
        <v>675</v>
      </c>
      <c r="F4" s="138" t="s">
        <v>675</v>
      </c>
      <c r="G4" s="138" t="s">
        <v>676</v>
      </c>
      <c r="H4" s="138" t="s">
        <v>676</v>
      </c>
      <c r="I4" s="138" t="s">
        <v>819</v>
      </c>
    </row>
    <row r="5">
      <c r="B5" s="12" t="s">
        <v>817</v>
      </c>
      <c r="C5" s="12" t="s">
        <v>818</v>
      </c>
      <c r="D5" s="138" t="s">
        <v>78</v>
      </c>
      <c r="E5" s="13" t="s">
        <v>401</v>
      </c>
      <c r="F5" s="13" t="s">
        <v>402</v>
      </c>
      <c r="G5" s="13" t="s">
        <v>401</v>
      </c>
      <c r="H5" s="13" t="s">
        <v>402</v>
      </c>
      <c r="I5" s="138" t="s">
        <v>819</v>
      </c>
    </row>
    <row r="6">
      <c r="B6" s="74" t="s">
        <v>811</v>
      </c>
      <c r="C6" s="14"/>
      <c r="D6" s="468"/>
      <c r="E6" s="469"/>
      <c r="F6" s="470"/>
      <c r="G6" s="471"/>
      <c r="H6" s="472"/>
      <c r="I6" s="473"/>
    </row>
    <row r="7">
      <c r="B7" s="14" t="s">
        <v>108</v>
      </c>
      <c r="C7" s="14" t="s">
        <v>820</v>
      </c>
      <c r="D7" s="468" t="n">
        <v>284</v>
      </c>
      <c r="E7" s="469" t="n">
        <v>231</v>
      </c>
      <c r="F7" s="470" t="s">
        <v>825</v>
      </c>
      <c r="G7" s="471" t="n">
        <v>176</v>
      </c>
      <c r="H7" s="472" t="s">
        <v>426</v>
      </c>
      <c r="I7" s="473" t="n">
        <v>0</v>
      </c>
    </row>
    <row r="8">
      <c r="B8" s="14" t="s">
        <v>108</v>
      </c>
      <c r="C8" s="14" t="s">
        <v>821</v>
      </c>
      <c r="D8" s="468" t="n">
        <v>705</v>
      </c>
      <c r="E8" s="469" t="n">
        <v>621</v>
      </c>
      <c r="F8" s="470" t="s">
        <v>826</v>
      </c>
      <c r="G8" s="471" t="n">
        <v>208</v>
      </c>
      <c r="H8" s="472" t="s">
        <v>830</v>
      </c>
      <c r="I8" s="473" t="n">
        <v>20</v>
      </c>
    </row>
    <row r="9">
      <c r="B9" s="14" t="s">
        <v>108</v>
      </c>
      <c r="C9" s="14" t="s">
        <v>822</v>
      </c>
      <c r="D9" s="468" t="n">
        <v>159</v>
      </c>
      <c r="E9" s="469" t="n">
        <v>119</v>
      </c>
      <c r="F9" s="470" t="s">
        <v>827</v>
      </c>
      <c r="G9" s="471" t="n">
        <v>26</v>
      </c>
      <c r="H9" s="472" t="s">
        <v>831</v>
      </c>
      <c r="I9" s="473" t="n">
        <v>9</v>
      </c>
    </row>
    <row r="10">
      <c r="B10" s="14" t="s">
        <v>108</v>
      </c>
      <c r="C10" s="14" t="s">
        <v>823</v>
      </c>
      <c r="D10" s="468" t="n">
        <v>1587</v>
      </c>
      <c r="E10" s="469" t="n">
        <v>1355</v>
      </c>
      <c r="F10" s="470" t="s">
        <v>828</v>
      </c>
      <c r="G10" s="471" t="n">
        <v>535</v>
      </c>
      <c r="H10" s="472" t="s">
        <v>832</v>
      </c>
      <c r="I10" s="473" t="n">
        <v>120</v>
      </c>
    </row>
    <row r="11">
      <c r="B11" s="14" t="s">
        <v>108</v>
      </c>
      <c r="C11" s="14" t="s">
        <v>824</v>
      </c>
      <c r="D11" s="468" t="n">
        <v>161</v>
      </c>
      <c r="E11" s="469" t="n">
        <v>126</v>
      </c>
      <c r="F11" s="470" t="s">
        <v>829</v>
      </c>
      <c r="G11" s="471" t="n">
        <v>16</v>
      </c>
      <c r="H11" s="472" t="s">
        <v>525</v>
      </c>
      <c r="I11" s="473" t="n">
        <v>161</v>
      </c>
    </row>
    <row r="12">
      <c r="B12" s="74" t="s">
        <v>833</v>
      </c>
      <c r="C12" s="14"/>
      <c r="D12" s="474"/>
      <c r="E12" s="475"/>
      <c r="F12" s="476"/>
      <c r="G12" s="477"/>
      <c r="H12" s="478"/>
      <c r="I12" s="479"/>
    </row>
    <row r="13">
      <c r="B13" s="14" t="s">
        <v>100</v>
      </c>
      <c r="C13" s="14" t="s">
        <v>834</v>
      </c>
      <c r="D13" s="474" t="n">
        <v>416</v>
      </c>
      <c r="E13" s="475" t="n">
        <v>358</v>
      </c>
      <c r="F13" s="476" t="s">
        <v>837</v>
      </c>
      <c r="G13" s="477" t="n">
        <v>67</v>
      </c>
      <c r="H13" s="478" t="s">
        <v>840</v>
      </c>
      <c r="I13" s="479" t="n">
        <v>0</v>
      </c>
    </row>
    <row r="14">
      <c r="B14" s="14" t="s">
        <v>100</v>
      </c>
      <c r="C14" s="14" t="s">
        <v>835</v>
      </c>
      <c r="D14" s="474" t="n">
        <v>296</v>
      </c>
      <c r="E14" s="475" t="n">
        <v>194</v>
      </c>
      <c r="F14" s="476" t="s">
        <v>838</v>
      </c>
      <c r="G14" s="477" t="n">
        <v>23</v>
      </c>
      <c r="H14" s="478" t="s">
        <v>841</v>
      </c>
      <c r="I14" s="479" t="n">
        <v>0</v>
      </c>
    </row>
    <row r="15">
      <c r="B15" s="27" t="s">
        <v>100</v>
      </c>
      <c r="C15" s="27" t="s">
        <v>836</v>
      </c>
      <c r="D15" s="480" t="n">
        <v>145</v>
      </c>
      <c r="E15" s="481" t="n">
        <v>132</v>
      </c>
      <c r="F15" s="482" t="s">
        <v>839</v>
      </c>
      <c r="G15" s="483" t="n">
        <v>25</v>
      </c>
      <c r="H15" s="484" t="s">
        <v>472</v>
      </c>
      <c r="I15" s="485" t="n">
        <v>0</v>
      </c>
    </row>
  </sheetData>
  <mergeCells count="8">
    <mergeCell ref="B4:B5"/>
    <mergeCell ref="C4:C5"/>
    <mergeCell ref="D4:D5"/>
    <mergeCell ref="E4:F4"/>
    <mergeCell ref="G4:H4"/>
    <mergeCell ref="I4:I5"/>
    <mergeCell ref="B6:I6"/>
    <mergeCell ref="B12:I12"/>
  </mergeCells>
  <pageMargins left="0.7" right="0.7" top="0.75" bottom="0.75" header="0.3" footer="0.3"/>
  <pageSetup paperSize="9" orientation="landscape" scale="50" fitToWidth="0" fitToHeight="0" horizontalDpi="300" verticalDpi="300"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0" tabSelected="false"/>
  </sheetViews>
  <sheetFormatPr defaultRowHeight="15.0" baseColWidth="10"/>
  <cols>
    <col min="1" max="1" width="2.57" hidden="0" customWidth="1"/>
    <col min="2" max="2" width="5.24703703703704" hidden="0" customWidth="1"/>
    <col min="3" max="3" width="8.00012345679012" hidden="0" customWidth="1"/>
    <col min="4" max="4" width="8.00012345679012" hidden="0" customWidth="1"/>
    <col min="5" max="5" width="8.00012345679012" hidden="0" customWidth="1"/>
    <col min="6" max="6" width="8.00012345679012" hidden="0" customWidth="1"/>
    <col min="7" max="7" width="8.00012345679012" hidden="0" customWidth="1"/>
    <col min="8" max="8" width="8.00012345679012" hidden="0" customWidth="1"/>
    <col min="9" max="9" width="8.00012345679012" hidden="0" customWidth="1"/>
    <col min="10" max="10" width="8.00012345679012" hidden="0" customWidth="1"/>
    <col min="11" max="11" width="8.00012345679012" hidden="0" customWidth="1"/>
    <col min="12" max="12" width="8.00012345679012" hidden="0" customWidth="1"/>
    <col min="13" max="13" width="8.00012345679012" hidden="0" customWidth="1"/>
    <col min="14" max="14" width="8.00012345679012" hidden="0" customWidth="1"/>
  </cols>
  <sheetData>
    <row r="1">
      <c r="B1" s="3" t="s">
        <v>59</v>
      </c>
    </row>
    <row r="4">
      <c r="B4" s="12" t="s">
        <v>235</v>
      </c>
      <c r="C4" s="138" t="s">
        <v>842</v>
      </c>
      <c r="D4" s="138" t="s">
        <v>842</v>
      </c>
      <c r="E4" s="138" t="s">
        <v>843</v>
      </c>
      <c r="F4" s="138" t="s">
        <v>843</v>
      </c>
      <c r="G4" s="138" t="s">
        <v>844</v>
      </c>
      <c r="H4" s="138" t="s">
        <v>844</v>
      </c>
      <c r="I4" s="138" t="s">
        <v>845</v>
      </c>
      <c r="J4" s="138" t="s">
        <v>845</v>
      </c>
      <c r="K4" s="138" t="s">
        <v>846</v>
      </c>
      <c r="L4" s="138" t="s">
        <v>846</v>
      </c>
      <c r="M4" s="138" t="s">
        <v>847</v>
      </c>
      <c r="N4" s="138" t="s">
        <v>847</v>
      </c>
    </row>
    <row r="5">
      <c r="B5" s="12" t="s">
        <v>235</v>
      </c>
      <c r="C5" s="13" t="s">
        <v>78</v>
      </c>
      <c r="D5" s="13" t="s">
        <v>675</v>
      </c>
      <c r="E5" s="13" t="s">
        <v>78</v>
      </c>
      <c r="F5" s="13" t="s">
        <v>675</v>
      </c>
      <c r="G5" s="13" t="s">
        <v>78</v>
      </c>
      <c r="H5" s="13" t="s">
        <v>675</v>
      </c>
      <c r="I5" s="13" t="s">
        <v>78</v>
      </c>
      <c r="J5" s="13" t="s">
        <v>675</v>
      </c>
      <c r="K5" s="13" t="s">
        <v>78</v>
      </c>
      <c r="L5" s="13" t="s">
        <v>675</v>
      </c>
      <c r="M5" s="13" t="s">
        <v>78</v>
      </c>
      <c r="N5" s="13" t="s">
        <v>675</v>
      </c>
    </row>
    <row r="6">
      <c r="B6" s="74" t="s">
        <v>848</v>
      </c>
      <c r="C6" s="486"/>
      <c r="D6" s="487"/>
      <c r="E6" s="488"/>
      <c r="F6" s="489"/>
      <c r="G6" s="490"/>
      <c r="H6" s="491"/>
      <c r="I6" s="492"/>
      <c r="J6" s="493"/>
      <c r="K6" s="494"/>
      <c r="L6" s="495"/>
      <c r="M6" s="496"/>
      <c r="N6" s="497"/>
    </row>
    <row r="7">
      <c r="B7" s="14" t="n">
        <v>1972</v>
      </c>
      <c r="C7" s="486" t="n">
        <v>1681</v>
      </c>
      <c r="D7" s="487" t="s">
        <v>224</v>
      </c>
      <c r="E7" s="488" t="n">
        <v>77</v>
      </c>
      <c r="F7" s="489" t="n">
        <v>77</v>
      </c>
      <c r="G7" s="490" t="s">
        <v>224</v>
      </c>
      <c r="H7" s="491" t="s">
        <v>224</v>
      </c>
      <c r="I7" s="492" t="n">
        <v>172</v>
      </c>
      <c r="J7" s="493" t="n">
        <v>146</v>
      </c>
      <c r="K7" s="494" t="s">
        <v>224</v>
      </c>
      <c r="L7" s="495" t="s">
        <v>224</v>
      </c>
      <c r="M7" s="496" t="n">
        <v>2950</v>
      </c>
      <c r="N7" s="497" t="s">
        <v>224</v>
      </c>
    </row>
    <row r="8">
      <c r="B8" s="14" t="n">
        <v>1975</v>
      </c>
      <c r="C8" s="486" t="n">
        <v>1520</v>
      </c>
      <c r="D8" s="487" t="s">
        <v>224</v>
      </c>
      <c r="E8" s="488" t="n">
        <v>199</v>
      </c>
      <c r="F8" s="489" t="n">
        <v>199</v>
      </c>
      <c r="G8" s="490" t="s">
        <v>224</v>
      </c>
      <c r="H8" s="491" t="s">
        <v>224</v>
      </c>
      <c r="I8" s="492" t="n">
        <v>170</v>
      </c>
      <c r="J8" s="493" t="n">
        <v>115</v>
      </c>
      <c r="K8" s="494" t="s">
        <v>224</v>
      </c>
      <c r="L8" s="495" t="s">
        <v>224</v>
      </c>
      <c r="M8" s="496" t="n">
        <v>3017</v>
      </c>
      <c r="N8" s="497" t="s">
        <v>224</v>
      </c>
    </row>
    <row r="9">
      <c r="B9" s="14" t="n">
        <v>1980</v>
      </c>
      <c r="C9" s="486" t="n">
        <v>2976</v>
      </c>
      <c r="D9" s="487" t="n">
        <v>1311</v>
      </c>
      <c r="E9" s="488" t="n">
        <v>287</v>
      </c>
      <c r="F9" s="489" t="n">
        <v>287</v>
      </c>
      <c r="G9" s="490" t="s">
        <v>224</v>
      </c>
      <c r="H9" s="491" t="s">
        <v>224</v>
      </c>
      <c r="I9" s="492" t="n">
        <v>289</v>
      </c>
      <c r="J9" s="493" t="n">
        <v>211</v>
      </c>
      <c r="K9" s="494" t="s">
        <v>224</v>
      </c>
      <c r="L9" s="495" t="s">
        <v>224</v>
      </c>
      <c r="M9" s="496" t="n">
        <v>3552</v>
      </c>
      <c r="N9" s="497" t="n">
        <v>1809</v>
      </c>
    </row>
    <row r="10">
      <c r="B10" s="14" t="n">
        <v>1985</v>
      </c>
      <c r="C10" s="486" t="n">
        <v>2873</v>
      </c>
      <c r="D10" s="487" t="n">
        <v>1280</v>
      </c>
      <c r="E10" s="488" t="n">
        <v>278</v>
      </c>
      <c r="F10" s="489" t="n">
        <v>278</v>
      </c>
      <c r="G10" s="490" t="s">
        <v>224</v>
      </c>
      <c r="H10" s="491" t="s">
        <v>224</v>
      </c>
      <c r="I10" s="492" t="n">
        <v>335</v>
      </c>
      <c r="J10" s="493" t="n">
        <v>230</v>
      </c>
      <c r="K10" s="494" t="s">
        <v>224</v>
      </c>
      <c r="L10" s="495" t="s">
        <v>224</v>
      </c>
      <c r="M10" s="496" t="n">
        <v>3486</v>
      </c>
      <c r="N10" s="497" t="n">
        <v>1788</v>
      </c>
    </row>
    <row r="11">
      <c r="B11" s="14" t="n">
        <v>1990</v>
      </c>
      <c r="C11" s="486" t="n">
        <v>2815</v>
      </c>
      <c r="D11" s="487" t="n">
        <v>1349</v>
      </c>
      <c r="E11" s="488" t="n">
        <v>183</v>
      </c>
      <c r="F11" s="489" t="n">
        <v>173</v>
      </c>
      <c r="G11" s="490" t="s">
        <v>224</v>
      </c>
      <c r="H11" s="491" t="s">
        <v>224</v>
      </c>
      <c r="I11" s="492" t="n">
        <v>259</v>
      </c>
      <c r="J11" s="493" t="n">
        <v>156</v>
      </c>
      <c r="K11" s="494" t="s">
        <v>224</v>
      </c>
      <c r="L11" s="495" t="s">
        <v>224</v>
      </c>
      <c r="M11" s="496" t="n">
        <v>3257</v>
      </c>
      <c r="N11" s="497" t="n">
        <v>1678</v>
      </c>
    </row>
    <row r="12">
      <c r="B12" s="14" t="n">
        <v>1995</v>
      </c>
      <c r="C12" s="486" t="n">
        <v>3521</v>
      </c>
      <c r="D12" s="487" t="n">
        <v>1866</v>
      </c>
      <c r="E12" s="488" t="n">
        <v>304</v>
      </c>
      <c r="F12" s="489" t="n">
        <v>282</v>
      </c>
      <c r="G12" s="490" t="s">
        <v>224</v>
      </c>
      <c r="H12" s="491" t="s">
        <v>224</v>
      </c>
      <c r="I12" s="492" t="n">
        <v>164</v>
      </c>
      <c r="J12" s="493" t="n">
        <v>94</v>
      </c>
      <c r="K12" s="494" t="s">
        <v>224</v>
      </c>
      <c r="L12" s="495" t="s">
        <v>224</v>
      </c>
      <c r="M12" s="496" t="n">
        <v>3989</v>
      </c>
      <c r="N12" s="497" t="n">
        <v>2242</v>
      </c>
    </row>
    <row r="13">
      <c r="B13" s="14" t="n">
        <v>1998</v>
      </c>
      <c r="C13" s="486" t="n">
        <v>3663</v>
      </c>
      <c r="D13" s="487" t="n">
        <v>2075</v>
      </c>
      <c r="E13" s="488" t="n">
        <v>351</v>
      </c>
      <c r="F13" s="489" t="n">
        <v>333</v>
      </c>
      <c r="G13" s="490" t="s">
        <v>224</v>
      </c>
      <c r="H13" s="491" t="s">
        <v>224</v>
      </c>
      <c r="I13" s="492" t="n">
        <v>198</v>
      </c>
      <c r="J13" s="493" t="n">
        <v>86</v>
      </c>
      <c r="K13" s="494" t="s">
        <v>224</v>
      </c>
      <c r="L13" s="495" t="s">
        <v>224</v>
      </c>
      <c r="M13" s="496" t="n">
        <v>4212</v>
      </c>
      <c r="N13" s="497" t="n">
        <v>2494</v>
      </c>
    </row>
    <row r="14">
      <c r="B14" s="74" t="s">
        <v>849</v>
      </c>
      <c r="C14" s="498"/>
      <c r="D14" s="499"/>
      <c r="E14" s="500"/>
      <c r="F14" s="501"/>
      <c r="G14" s="502"/>
      <c r="H14" s="503"/>
      <c r="I14" s="504"/>
      <c r="J14" s="505"/>
      <c r="K14" s="506"/>
      <c r="L14" s="507"/>
      <c r="M14" s="508"/>
      <c r="N14" s="509"/>
    </row>
    <row r="15">
      <c r="B15" s="14" t="n">
        <v>1999</v>
      </c>
      <c r="C15" s="498" t="n">
        <v>3549</v>
      </c>
      <c r="D15" s="499" t="n">
        <v>2025</v>
      </c>
      <c r="E15" s="500" t="n">
        <v>335</v>
      </c>
      <c r="F15" s="501" t="n">
        <v>316</v>
      </c>
      <c r="G15" s="502" t="s">
        <v>224</v>
      </c>
      <c r="H15" s="503" t="s">
        <v>224</v>
      </c>
      <c r="I15" s="504" t="n">
        <v>232</v>
      </c>
      <c r="J15" s="505" t="n">
        <v>100</v>
      </c>
      <c r="K15" s="506" t="s">
        <v>224</v>
      </c>
      <c r="L15" s="507" t="s">
        <v>224</v>
      </c>
      <c r="M15" s="508" t="n">
        <v>4116</v>
      </c>
      <c r="N15" s="509" t="n">
        <v>2441</v>
      </c>
    </row>
    <row r="16">
      <c r="B16" s="14" t="n">
        <v>2000</v>
      </c>
      <c r="C16" s="498" t="n">
        <v>3392</v>
      </c>
      <c r="D16" s="499" t="n">
        <v>1967</v>
      </c>
      <c r="E16" s="500" t="n">
        <v>336</v>
      </c>
      <c r="F16" s="501" t="n">
        <v>318</v>
      </c>
      <c r="G16" s="502" t="s">
        <v>224</v>
      </c>
      <c r="H16" s="503" t="s">
        <v>224</v>
      </c>
      <c r="I16" s="504" t="n">
        <v>307</v>
      </c>
      <c r="J16" s="505" t="n">
        <v>156</v>
      </c>
      <c r="K16" s="506" t="s">
        <v>224</v>
      </c>
      <c r="L16" s="507" t="s">
        <v>224</v>
      </c>
      <c r="M16" s="508" t="n">
        <v>4035</v>
      </c>
      <c r="N16" s="509" t="n">
        <v>2441</v>
      </c>
    </row>
    <row r="17">
      <c r="B17" s="14" t="n">
        <v>2005</v>
      </c>
      <c r="C17" s="498" t="n">
        <v>3281</v>
      </c>
      <c r="D17" s="499" t="n">
        <v>1920</v>
      </c>
      <c r="E17" s="500" t="n">
        <v>680</v>
      </c>
      <c r="F17" s="501" t="n">
        <v>573</v>
      </c>
      <c r="G17" s="502" t="s">
        <v>224</v>
      </c>
      <c r="H17" s="503" t="s">
        <v>224</v>
      </c>
      <c r="I17" s="504" t="n">
        <v>453</v>
      </c>
      <c r="J17" s="505" t="n">
        <v>158</v>
      </c>
      <c r="K17" s="506" t="s">
        <v>224</v>
      </c>
      <c r="L17" s="507" t="s">
        <v>224</v>
      </c>
      <c r="M17" s="508" t="n">
        <v>4414</v>
      </c>
      <c r="N17" s="509" t="n">
        <v>2651</v>
      </c>
    </row>
    <row r="18">
      <c r="B18" s="14" t="n">
        <v>2006</v>
      </c>
      <c r="C18" s="498" t="n">
        <v>3480</v>
      </c>
      <c r="D18" s="499" t="n">
        <v>2091</v>
      </c>
      <c r="E18" s="500" t="n">
        <v>691</v>
      </c>
      <c r="F18" s="501" t="n">
        <v>576</v>
      </c>
      <c r="G18" s="502" t="s">
        <v>224</v>
      </c>
      <c r="H18" s="503" t="s">
        <v>224</v>
      </c>
      <c r="I18" s="504" t="n">
        <v>415</v>
      </c>
      <c r="J18" s="505" t="n">
        <v>143</v>
      </c>
      <c r="K18" s="506" t="s">
        <v>224</v>
      </c>
      <c r="L18" s="507" t="s">
        <v>224</v>
      </c>
      <c r="M18" s="508" t="n">
        <v>4586</v>
      </c>
      <c r="N18" s="509" t="n">
        <v>2810</v>
      </c>
    </row>
    <row r="19">
      <c r="B19" s="14" t="n">
        <v>2007</v>
      </c>
      <c r="C19" s="498" t="n">
        <v>3487</v>
      </c>
      <c r="D19" s="499" t="n">
        <v>2091</v>
      </c>
      <c r="E19" s="500" t="n">
        <v>690</v>
      </c>
      <c r="F19" s="501" t="n">
        <v>575</v>
      </c>
      <c r="G19" s="502" t="s">
        <v>224</v>
      </c>
      <c r="H19" s="503" t="s">
        <v>224</v>
      </c>
      <c r="I19" s="504" t="n">
        <v>393</v>
      </c>
      <c r="J19" s="505" t="n">
        <v>136</v>
      </c>
      <c r="K19" s="506" t="s">
        <v>224</v>
      </c>
      <c r="L19" s="507" t="s">
        <v>224</v>
      </c>
      <c r="M19" s="508" t="n">
        <v>4570</v>
      </c>
      <c r="N19" s="509" t="n">
        <v>2802</v>
      </c>
    </row>
    <row r="20">
      <c r="B20" s="14" t="n">
        <v>2008</v>
      </c>
      <c r="C20" s="498" t="n">
        <v>3579</v>
      </c>
      <c r="D20" s="499" t="n">
        <v>2130</v>
      </c>
      <c r="E20" s="500" t="n">
        <v>635</v>
      </c>
      <c r="F20" s="501" t="n">
        <v>521</v>
      </c>
      <c r="G20" s="502" t="s">
        <v>224</v>
      </c>
      <c r="H20" s="503" t="s">
        <v>224</v>
      </c>
      <c r="I20" s="504" t="n">
        <v>410</v>
      </c>
      <c r="J20" s="505" t="n">
        <v>150</v>
      </c>
      <c r="K20" s="506" t="n">
        <v>18</v>
      </c>
      <c r="L20" s="507" t="n">
        <v>2</v>
      </c>
      <c r="M20" s="508" t="n">
        <v>4642</v>
      </c>
      <c r="N20" s="509" t="n">
        <v>2803</v>
      </c>
    </row>
    <row r="21">
      <c r="B21" s="14" t="n">
        <v>2009</v>
      </c>
      <c r="C21" s="498" t="n">
        <v>3744</v>
      </c>
      <c r="D21" s="499" t="n">
        <v>2243</v>
      </c>
      <c r="E21" s="500" t="n">
        <v>599</v>
      </c>
      <c r="F21" s="501" t="n">
        <v>498</v>
      </c>
      <c r="G21" s="502" t="s">
        <v>224</v>
      </c>
      <c r="H21" s="503" t="s">
        <v>224</v>
      </c>
      <c r="I21" s="504" t="n">
        <v>428</v>
      </c>
      <c r="J21" s="505" t="n">
        <v>159</v>
      </c>
      <c r="K21" s="506" t="n">
        <v>48</v>
      </c>
      <c r="L21" s="507" t="n">
        <v>5</v>
      </c>
      <c r="M21" s="508" t="n">
        <v>4819</v>
      </c>
      <c r="N21" s="509" t="n">
        <v>2905</v>
      </c>
    </row>
    <row r="22">
      <c r="B22" s="14" t="n">
        <v>2010</v>
      </c>
      <c r="C22" s="498" t="n">
        <v>3863</v>
      </c>
      <c r="D22" s="499" t="n">
        <v>2283</v>
      </c>
      <c r="E22" s="500" t="n">
        <v>581</v>
      </c>
      <c r="F22" s="501" t="n">
        <v>462</v>
      </c>
      <c r="G22" s="502" t="n">
        <v>110</v>
      </c>
      <c r="H22" s="503" t="n">
        <v>93</v>
      </c>
      <c r="I22" s="504" t="n">
        <v>429</v>
      </c>
      <c r="J22" s="505" t="n">
        <v>155</v>
      </c>
      <c r="K22" s="506" t="n">
        <v>70</v>
      </c>
      <c r="L22" s="507" t="n">
        <v>8</v>
      </c>
      <c r="M22" s="508" t="n">
        <v>5053</v>
      </c>
      <c r="N22" s="509" t="n">
        <v>3001</v>
      </c>
    </row>
    <row r="23">
      <c r="B23" s="14" t="n">
        <v>2011</v>
      </c>
      <c r="C23" s="498" t="n">
        <v>4053</v>
      </c>
      <c r="D23" s="499" t="n">
        <v>2402</v>
      </c>
      <c r="E23" s="500" t="n">
        <v>556</v>
      </c>
      <c r="F23" s="501" t="n">
        <v>453</v>
      </c>
      <c r="G23" s="502" t="n">
        <v>115</v>
      </c>
      <c r="H23" s="503" t="n">
        <v>101</v>
      </c>
      <c r="I23" s="504" t="n">
        <v>413</v>
      </c>
      <c r="J23" s="505" t="n">
        <v>157</v>
      </c>
      <c r="K23" s="506" t="n">
        <v>86</v>
      </c>
      <c r="L23" s="507" t="n">
        <v>6</v>
      </c>
      <c r="M23" s="508" t="n">
        <v>5223</v>
      </c>
      <c r="N23" s="509" t="n">
        <v>3119</v>
      </c>
    </row>
    <row r="24">
      <c r="B24" s="14" t="n">
        <v>2012</v>
      </c>
      <c r="C24" s="498" t="n">
        <v>4189</v>
      </c>
      <c r="D24" s="499" t="n">
        <v>2435</v>
      </c>
      <c r="E24" s="500" t="n">
        <v>603</v>
      </c>
      <c r="F24" s="501" t="n">
        <v>498</v>
      </c>
      <c r="G24" s="502" t="n">
        <v>99</v>
      </c>
      <c r="H24" s="503" t="n">
        <v>88</v>
      </c>
      <c r="I24" s="504" t="n">
        <v>393</v>
      </c>
      <c r="J24" s="505" t="n">
        <v>151</v>
      </c>
      <c r="K24" s="506" t="n">
        <v>109</v>
      </c>
      <c r="L24" s="507" t="n">
        <v>9</v>
      </c>
      <c r="M24" s="508" t="n">
        <v>5393</v>
      </c>
      <c r="N24" s="509" t="n">
        <v>3181</v>
      </c>
    </row>
    <row r="25">
      <c r="B25" s="14" t="n">
        <v>2013</v>
      </c>
      <c r="C25" s="498" t="n">
        <v>4224</v>
      </c>
      <c r="D25" s="499" t="n">
        <v>2470</v>
      </c>
      <c r="E25" s="500" t="n">
        <v>634</v>
      </c>
      <c r="F25" s="501" t="n">
        <v>521</v>
      </c>
      <c r="G25" s="502" t="n">
        <v>141</v>
      </c>
      <c r="H25" s="503" t="n">
        <v>118</v>
      </c>
      <c r="I25" s="504" t="n">
        <v>412</v>
      </c>
      <c r="J25" s="505" t="n">
        <v>161</v>
      </c>
      <c r="K25" s="506" t="n">
        <v>107</v>
      </c>
      <c r="L25" s="507" t="n">
        <v>3</v>
      </c>
      <c r="M25" s="508" t="n">
        <v>5518</v>
      </c>
      <c r="N25" s="509" t="n">
        <v>3273</v>
      </c>
    </row>
    <row r="26">
      <c r="B26" s="14" t="n">
        <v>2014</v>
      </c>
      <c r="C26" s="498" t="n">
        <v>4230</v>
      </c>
      <c r="D26" s="499" t="n">
        <v>2512</v>
      </c>
      <c r="E26" s="500" t="n">
        <v>657</v>
      </c>
      <c r="F26" s="501" t="n">
        <v>532</v>
      </c>
      <c r="G26" s="502" t="n">
        <v>168</v>
      </c>
      <c r="H26" s="503" t="n">
        <v>143</v>
      </c>
      <c r="I26" s="504" t="n">
        <v>446</v>
      </c>
      <c r="J26" s="505" t="n">
        <v>171</v>
      </c>
      <c r="K26" s="506" t="n">
        <v>129</v>
      </c>
      <c r="L26" s="507" t="n">
        <v>5</v>
      </c>
      <c r="M26" s="508" t="n">
        <v>5630</v>
      </c>
      <c r="N26" s="509" t="n">
        <v>3363</v>
      </c>
    </row>
    <row r="27">
      <c r="B27" s="14" t="n">
        <v>2015</v>
      </c>
      <c r="C27" s="498" t="n">
        <v>4189</v>
      </c>
      <c r="D27" s="499" t="n">
        <v>2495</v>
      </c>
      <c r="E27" s="500" t="n">
        <v>634</v>
      </c>
      <c r="F27" s="501" t="n">
        <v>510</v>
      </c>
      <c r="G27" s="502" t="n">
        <v>183</v>
      </c>
      <c r="H27" s="503" t="n">
        <v>157</v>
      </c>
      <c r="I27" s="504" t="n">
        <v>406</v>
      </c>
      <c r="J27" s="505" t="n">
        <v>156</v>
      </c>
      <c r="K27" s="506" t="n">
        <v>130</v>
      </c>
      <c r="L27" s="507" t="n">
        <v>5</v>
      </c>
      <c r="M27" s="508" t="n">
        <v>5542</v>
      </c>
      <c r="N27" s="509" t="n">
        <v>3323</v>
      </c>
    </row>
    <row r="28">
      <c r="B28" s="14" t="n">
        <v>2016</v>
      </c>
      <c r="C28" s="498" t="n">
        <v>4189</v>
      </c>
      <c r="D28" s="499" t="n">
        <v>2512</v>
      </c>
      <c r="E28" s="500" t="n">
        <v>639</v>
      </c>
      <c r="F28" s="501" t="n">
        <v>520</v>
      </c>
      <c r="G28" s="502" t="n">
        <v>193</v>
      </c>
      <c r="H28" s="503" t="n">
        <v>162</v>
      </c>
      <c r="I28" s="504" t="n">
        <v>390</v>
      </c>
      <c r="J28" s="505" t="n">
        <v>142</v>
      </c>
      <c r="K28" s="506" t="n">
        <v>151</v>
      </c>
      <c r="L28" s="507" t="n">
        <v>7</v>
      </c>
      <c r="M28" s="508" t="n">
        <v>5562</v>
      </c>
      <c r="N28" s="509" t="n">
        <v>3343</v>
      </c>
    </row>
    <row r="29">
      <c r="B29" s="14" t="n">
        <v>2017</v>
      </c>
      <c r="C29" s="498" t="n">
        <v>4166</v>
      </c>
      <c r="D29" s="499" t="n">
        <v>2503</v>
      </c>
      <c r="E29" s="500" t="n">
        <v>672</v>
      </c>
      <c r="F29" s="501" t="n">
        <v>542</v>
      </c>
      <c r="G29" s="502" t="n">
        <v>195</v>
      </c>
      <c r="H29" s="503" t="n">
        <v>158</v>
      </c>
      <c r="I29" s="504" t="n">
        <v>345</v>
      </c>
      <c r="J29" s="505" t="n">
        <v>126</v>
      </c>
      <c r="K29" s="506" t="n">
        <v>129</v>
      </c>
      <c r="L29" s="507" t="n">
        <v>7</v>
      </c>
      <c r="M29" s="508" t="n">
        <v>5507</v>
      </c>
      <c r="N29" s="509" t="n">
        <v>3336</v>
      </c>
    </row>
    <row r="30">
      <c r="B30" s="14" t="n">
        <v>2018</v>
      </c>
      <c r="C30" s="498" t="n">
        <v>4228</v>
      </c>
      <c r="D30" s="499" t="n">
        <v>2514</v>
      </c>
      <c r="E30" s="500" t="n">
        <v>704</v>
      </c>
      <c r="F30" s="501" t="n">
        <v>546</v>
      </c>
      <c r="G30" s="502" t="n">
        <v>175</v>
      </c>
      <c r="H30" s="503" t="n">
        <v>135</v>
      </c>
      <c r="I30" s="504" t="n">
        <v>315</v>
      </c>
      <c r="J30" s="505" t="n">
        <v>110</v>
      </c>
      <c r="K30" s="506" t="n">
        <v>142</v>
      </c>
      <c r="L30" s="507" t="n">
        <v>11</v>
      </c>
      <c r="M30" s="508" t="n">
        <v>5564</v>
      </c>
      <c r="N30" s="509" t="n">
        <v>3316</v>
      </c>
    </row>
    <row r="31">
      <c r="B31" s="14" t="n">
        <v>2019</v>
      </c>
      <c r="C31" s="498" t="n">
        <v>4298</v>
      </c>
      <c r="D31" s="499" t="n">
        <v>2573</v>
      </c>
      <c r="E31" s="500" t="n">
        <v>678</v>
      </c>
      <c r="F31" s="501" t="n">
        <v>526</v>
      </c>
      <c r="G31" s="502" t="n">
        <v>221</v>
      </c>
      <c r="H31" s="503" t="n">
        <v>185</v>
      </c>
      <c r="I31" s="504" t="n">
        <v>289</v>
      </c>
      <c r="J31" s="505" t="n">
        <v>99</v>
      </c>
      <c r="K31" s="506" t="n">
        <v>133</v>
      </c>
      <c r="L31" s="507" t="n">
        <v>11</v>
      </c>
      <c r="M31" s="508" t="n">
        <v>5619</v>
      </c>
      <c r="N31" s="509" t="n">
        <v>3394</v>
      </c>
    </row>
    <row r="32">
      <c r="B32" s="14" t="n">
        <v>2020</v>
      </c>
      <c r="C32" s="498" t="n">
        <v>4421</v>
      </c>
      <c r="D32" s="499" t="n">
        <v>2665</v>
      </c>
      <c r="E32" s="500" t="n">
        <v>683</v>
      </c>
      <c r="F32" s="501" t="n">
        <v>539</v>
      </c>
      <c r="G32" s="502" t="n">
        <v>191</v>
      </c>
      <c r="H32" s="503" t="n">
        <v>152</v>
      </c>
      <c r="I32" s="504" t="n">
        <v>250</v>
      </c>
      <c r="J32" s="505" t="n">
        <v>90</v>
      </c>
      <c r="K32" s="506" t="n">
        <v>170</v>
      </c>
      <c r="L32" s="507" t="n">
        <v>17</v>
      </c>
      <c r="M32" s="508" t="n">
        <v>5715</v>
      </c>
      <c r="N32" s="509" t="n">
        <v>3463</v>
      </c>
    </row>
    <row r="33">
      <c r="B33" s="14" t="n">
        <v>2021</v>
      </c>
      <c r="C33" s="498" t="n">
        <v>4445</v>
      </c>
      <c r="D33" s="499" t="n">
        <v>2653</v>
      </c>
      <c r="E33" s="500" t="n">
        <v>676</v>
      </c>
      <c r="F33" s="501" t="n">
        <v>532</v>
      </c>
      <c r="G33" s="502" t="n">
        <v>197</v>
      </c>
      <c r="H33" s="503" t="n">
        <v>153</v>
      </c>
      <c r="I33" s="504" t="n">
        <v>237</v>
      </c>
      <c r="J33" s="505" t="n">
        <v>93</v>
      </c>
      <c r="K33" s="506" t="n">
        <v>175</v>
      </c>
      <c r="L33" s="507" t="n">
        <v>16</v>
      </c>
      <c r="M33" s="508" t="n">
        <v>5730</v>
      </c>
      <c r="N33" s="509" t="n">
        <v>3447</v>
      </c>
    </row>
    <row r="34">
      <c r="B34" s="14" t="n">
        <v>2022</v>
      </c>
      <c r="C34" s="498" t="n">
        <v>4517</v>
      </c>
      <c r="D34" s="499" t="n">
        <v>2657</v>
      </c>
      <c r="E34" s="500" t="n">
        <v>726</v>
      </c>
      <c r="F34" s="501" t="n">
        <v>580</v>
      </c>
      <c r="G34" s="502" t="n">
        <v>194</v>
      </c>
      <c r="H34" s="503" t="n">
        <v>151</v>
      </c>
      <c r="I34" s="504" t="n">
        <v>267</v>
      </c>
      <c r="J34" s="505" t="n">
        <v>102</v>
      </c>
      <c r="K34" s="506" t="n">
        <v>185</v>
      </c>
      <c r="L34" s="507" t="n">
        <v>16</v>
      </c>
      <c r="M34" s="508" t="n">
        <v>5889</v>
      </c>
      <c r="N34" s="509" t="n">
        <v>3506</v>
      </c>
    </row>
    <row r="35">
      <c r="B35" s="27" t="n">
        <v>2023</v>
      </c>
      <c r="C35" s="510" t="n">
        <v>4580</v>
      </c>
      <c r="D35" s="511" t="n">
        <v>2716</v>
      </c>
      <c r="E35" s="512" t="n">
        <v>782</v>
      </c>
      <c r="F35" s="513" t="n">
        <v>619</v>
      </c>
      <c r="G35" s="514" t="n">
        <v>187</v>
      </c>
      <c r="H35" s="515" t="n">
        <v>157</v>
      </c>
      <c r="I35" s="516" t="n">
        <v>294</v>
      </c>
      <c r="J35" s="517" t="n">
        <v>98</v>
      </c>
      <c r="K35" s="518" t="n">
        <v>169</v>
      </c>
      <c r="L35" s="519" t="n">
        <v>13</v>
      </c>
      <c r="M35" s="520" t="n">
        <v>6012</v>
      </c>
      <c r="N35" s="521" t="n">
        <v>3603</v>
      </c>
    </row>
    <row r="37">
      <c r="B37" s="40" t="s">
        <v>850</v>
      </c>
    </row>
    <row r="38">
      <c r="B38" s="40" t="s">
        <v>851</v>
      </c>
    </row>
    <row r="39">
      <c r="B39" s="40" t="s">
        <v>852</v>
      </c>
    </row>
    <row r="40">
      <c r="B40" s="40" t="s">
        <v>853</v>
      </c>
    </row>
    <row r="41">
      <c r="B41" s="40" t="s">
        <v>854</v>
      </c>
    </row>
  </sheetData>
  <mergeCells count="14">
    <mergeCell ref="B4:B5"/>
    <mergeCell ref="C4:D4"/>
    <mergeCell ref="E4:F4"/>
    <mergeCell ref="G4:H4"/>
    <mergeCell ref="I4:J4"/>
    <mergeCell ref="K4:L4"/>
    <mergeCell ref="M4:N4"/>
    <mergeCell ref="B6:N6"/>
    <mergeCell ref="B14:N14"/>
    <mergeCell ref="B37:N37"/>
    <mergeCell ref="B38:N38"/>
    <mergeCell ref="B39:N39"/>
    <mergeCell ref="B40:N40"/>
    <mergeCell ref="B41:N41"/>
  </mergeCells>
  <pageMargins left="0.7" right="0.7" top="0.75" bottom="0.75" header="0.3" footer="0.3"/>
  <pageSetup paperSize="9" orientation="landscape" scale="50" fitToWidth="0" fitToHeight="0" horizontalDpi="300" verticalDpi="300"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0" tabSelected="false"/>
  </sheetViews>
  <sheetFormatPr defaultRowHeight="15.0" baseColWidth="10"/>
  <cols>
    <col min="1" max="1" width="2.57" hidden="0" customWidth="1"/>
    <col min="2" max="2" width="10.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s>
  <sheetData>
    <row r="1">
      <c r="B1" s="3" t="s">
        <v>60</v>
      </c>
    </row>
    <row r="4">
      <c r="B4" s="12" t="s">
        <v>818</v>
      </c>
      <c r="C4" s="138" t="s">
        <v>855</v>
      </c>
      <c r="D4" s="138" t="s">
        <v>855</v>
      </c>
      <c r="E4" s="138" t="s">
        <v>856</v>
      </c>
      <c r="F4" s="138" t="s">
        <v>856</v>
      </c>
      <c r="G4" s="138" t="s">
        <v>103</v>
      </c>
      <c r="H4" s="138" t="s">
        <v>103</v>
      </c>
      <c r="I4" s="138" t="s">
        <v>153</v>
      </c>
      <c r="J4" s="138" t="s">
        <v>153</v>
      </c>
      <c r="K4" s="138" t="s">
        <v>793</v>
      </c>
      <c r="L4" s="138" t="s">
        <v>793</v>
      </c>
      <c r="M4" s="138" t="s">
        <v>157</v>
      </c>
      <c r="N4" s="138" t="s">
        <v>157</v>
      </c>
      <c r="O4" s="138" t="s">
        <v>857</v>
      </c>
    </row>
    <row r="5">
      <c r="B5" s="12" t="s">
        <v>818</v>
      </c>
      <c r="C5" s="13" t="s">
        <v>236</v>
      </c>
      <c r="D5" s="13" t="s">
        <v>858</v>
      </c>
      <c r="E5" s="13" t="s">
        <v>236</v>
      </c>
      <c r="F5" s="13" t="s">
        <v>858</v>
      </c>
      <c r="G5" s="13" t="s">
        <v>236</v>
      </c>
      <c r="H5" s="13" t="s">
        <v>858</v>
      </c>
      <c r="I5" s="13" t="s">
        <v>236</v>
      </c>
      <c r="J5" s="13" t="s">
        <v>858</v>
      </c>
      <c r="K5" s="13" t="s">
        <v>236</v>
      </c>
      <c r="L5" s="13" t="s">
        <v>858</v>
      </c>
      <c r="M5" s="13" t="s">
        <v>236</v>
      </c>
      <c r="N5" s="13" t="s">
        <v>858</v>
      </c>
      <c r="O5" s="138" t="s">
        <v>857</v>
      </c>
    </row>
    <row r="6">
      <c r="B6" s="14" t="s">
        <v>842</v>
      </c>
      <c r="C6" s="522" t="n">
        <v>993</v>
      </c>
      <c r="D6" s="523" t="n">
        <v>47</v>
      </c>
      <c r="E6" s="524" t="n">
        <v>514</v>
      </c>
      <c r="F6" s="525" t="n">
        <v>25</v>
      </c>
      <c r="G6" s="526" t="n">
        <v>1171</v>
      </c>
      <c r="H6" s="527" t="n">
        <v>54</v>
      </c>
      <c r="I6" s="528" t="n">
        <v>836</v>
      </c>
      <c r="J6" s="529" t="n">
        <v>38</v>
      </c>
      <c r="K6" s="530" t="n">
        <v>624</v>
      </c>
      <c r="L6" s="531" t="n">
        <v>30</v>
      </c>
      <c r="M6" s="532" t="n">
        <v>442</v>
      </c>
      <c r="N6" s="533" t="n">
        <v>21</v>
      </c>
      <c r="O6" s="534" t="n">
        <v>54</v>
      </c>
    </row>
    <row r="7">
      <c r="B7" s="14" t="s">
        <v>859</v>
      </c>
      <c r="C7" s="522" t="n">
        <v>135</v>
      </c>
      <c r="D7" s="523" t="n">
        <v>8</v>
      </c>
      <c r="E7" s="524" t="n">
        <v>0</v>
      </c>
      <c r="F7" s="525" t="n">
        <v>0</v>
      </c>
      <c r="G7" s="526" t="n">
        <v>159</v>
      </c>
      <c r="H7" s="527" t="n">
        <v>9</v>
      </c>
      <c r="I7" s="528" t="n">
        <v>0</v>
      </c>
      <c r="J7" s="529" t="n">
        <v>0</v>
      </c>
      <c r="K7" s="530" t="n">
        <v>0</v>
      </c>
      <c r="L7" s="531" t="n">
        <v>0</v>
      </c>
      <c r="M7" s="532" t="n">
        <v>0</v>
      </c>
      <c r="N7" s="533" t="n">
        <v>0</v>
      </c>
      <c r="O7" s="534" t="n">
        <v>0</v>
      </c>
    </row>
    <row r="8">
      <c r="B8" s="14" t="s">
        <v>860</v>
      </c>
      <c r="C8" s="522" t="n">
        <v>68</v>
      </c>
      <c r="D8" s="523" t="n">
        <v>5</v>
      </c>
      <c r="E8" s="524" t="n">
        <v>0</v>
      </c>
      <c r="F8" s="525" t="n">
        <v>0</v>
      </c>
      <c r="G8" s="526" t="n">
        <v>101</v>
      </c>
      <c r="H8" s="527" t="n">
        <v>6</v>
      </c>
      <c r="I8" s="528" t="n">
        <v>0</v>
      </c>
      <c r="J8" s="529" t="n">
        <v>0</v>
      </c>
      <c r="K8" s="530" t="n">
        <v>0</v>
      </c>
      <c r="L8" s="531" t="n">
        <v>0</v>
      </c>
      <c r="M8" s="532" t="n">
        <v>0</v>
      </c>
      <c r="N8" s="533" t="n">
        <v>0</v>
      </c>
      <c r="O8" s="534" t="n">
        <v>0</v>
      </c>
    </row>
    <row r="9">
      <c r="B9" s="14" t="s">
        <v>861</v>
      </c>
      <c r="C9" s="522" t="n">
        <v>0</v>
      </c>
      <c r="D9" s="523" t="n">
        <v>0</v>
      </c>
      <c r="E9" s="524" t="n">
        <v>283</v>
      </c>
      <c r="F9" s="525" t="n">
        <v>13</v>
      </c>
      <c r="G9" s="526" t="n">
        <v>0</v>
      </c>
      <c r="H9" s="527" t="n">
        <v>0</v>
      </c>
      <c r="I9" s="528" t="n">
        <v>312</v>
      </c>
      <c r="J9" s="529" t="n">
        <v>14</v>
      </c>
      <c r="K9" s="530" t="n">
        <v>146</v>
      </c>
      <c r="L9" s="531" t="n">
        <v>8</v>
      </c>
      <c r="M9" s="532" t="n">
        <v>41</v>
      </c>
      <c r="N9" s="533" t="n">
        <v>2</v>
      </c>
      <c r="O9" s="534" t="n">
        <v>0</v>
      </c>
    </row>
    <row r="10">
      <c r="B10" s="14" t="s">
        <v>862</v>
      </c>
      <c r="C10" s="522" t="n">
        <v>0</v>
      </c>
      <c r="D10" s="523" t="n">
        <v>0</v>
      </c>
      <c r="E10" s="524" t="n">
        <v>79</v>
      </c>
      <c r="F10" s="525" t="n">
        <v>4</v>
      </c>
      <c r="G10" s="526" t="n">
        <v>0</v>
      </c>
      <c r="H10" s="527" t="n">
        <v>0</v>
      </c>
      <c r="I10" s="528" t="n">
        <v>64</v>
      </c>
      <c r="J10" s="529" t="n">
        <v>6</v>
      </c>
      <c r="K10" s="530" t="n">
        <v>44</v>
      </c>
      <c r="L10" s="531" t="n">
        <v>4</v>
      </c>
      <c r="M10" s="532" t="n">
        <v>0</v>
      </c>
      <c r="N10" s="533" t="n">
        <v>0</v>
      </c>
      <c r="O10" s="534" t="n">
        <v>0</v>
      </c>
    </row>
    <row r="11">
      <c r="B11" s="535" t="s">
        <v>78</v>
      </c>
      <c r="C11" s="536" t="n">
        <v>1196</v>
      </c>
      <c r="D11" s="537" t="n">
        <v>60</v>
      </c>
      <c r="E11" s="538" t="n">
        <v>876</v>
      </c>
      <c r="F11" s="539" t="n">
        <v>42</v>
      </c>
      <c r="G11" s="540" t="n">
        <v>1431</v>
      </c>
      <c r="H11" s="541" t="n">
        <v>69</v>
      </c>
      <c r="I11" s="542" t="n">
        <v>1212</v>
      </c>
      <c r="J11" s="543" t="n">
        <v>58</v>
      </c>
      <c r="K11" s="544" t="n">
        <v>814</v>
      </c>
      <c r="L11" s="545" t="n">
        <v>42</v>
      </c>
      <c r="M11" s="546" t="n">
        <v>483</v>
      </c>
      <c r="N11" s="547" t="n">
        <v>23</v>
      </c>
      <c r="O11" s="548" t="n">
        <v>54</v>
      </c>
    </row>
    <row r="13">
      <c r="B13" s="40" t="s">
        <v>863</v>
      </c>
    </row>
    <row r="16">
      <c r="B16" s="12" t="s">
        <v>235</v>
      </c>
      <c r="C16" s="13" t="s">
        <v>864</v>
      </c>
      <c r="D16" s="13" t="s">
        <v>865</v>
      </c>
      <c r="E16" s="13" t="s">
        <v>103</v>
      </c>
      <c r="F16" s="13" t="s">
        <v>153</v>
      </c>
      <c r="G16" s="13" t="s">
        <v>793</v>
      </c>
      <c r="H16" s="13" t="s">
        <v>157</v>
      </c>
    </row>
    <row r="17">
      <c r="B17" s="14" t="n">
        <v>2000</v>
      </c>
      <c r="C17" s="549" t="n">
        <v>871</v>
      </c>
      <c r="D17" s="550" t="n">
        <v>669</v>
      </c>
      <c r="E17" s="551" t="n">
        <v>977</v>
      </c>
      <c r="F17" s="552" t="n">
        <v>804</v>
      </c>
      <c r="G17" s="553" t="n">
        <v>404</v>
      </c>
      <c r="H17" s="554" t="n">
        <v>310</v>
      </c>
    </row>
    <row r="18">
      <c r="B18" s="14" t="n">
        <v>2002</v>
      </c>
      <c r="C18" s="549" t="n">
        <v>936</v>
      </c>
      <c r="D18" s="550" t="n">
        <v>551</v>
      </c>
      <c r="E18" s="551" t="n">
        <v>957</v>
      </c>
      <c r="F18" s="552" t="n">
        <v>800</v>
      </c>
      <c r="G18" s="553" t="n">
        <v>379</v>
      </c>
      <c r="H18" s="554" t="n">
        <v>300</v>
      </c>
    </row>
    <row r="19">
      <c r="B19" s="14" t="n">
        <v>2004</v>
      </c>
      <c r="C19" s="549" t="n">
        <v>895</v>
      </c>
      <c r="D19" s="550" t="n">
        <v>681</v>
      </c>
      <c r="E19" s="551" t="n">
        <v>989</v>
      </c>
      <c r="F19" s="552" t="n">
        <v>924</v>
      </c>
      <c r="G19" s="553" t="n">
        <v>455</v>
      </c>
      <c r="H19" s="554" t="n">
        <v>336</v>
      </c>
    </row>
    <row r="20">
      <c r="B20" s="14" t="n">
        <v>2005</v>
      </c>
      <c r="C20" s="549" t="n">
        <v>869</v>
      </c>
      <c r="D20" s="550" t="n">
        <v>708</v>
      </c>
      <c r="E20" s="551" t="n">
        <v>1026</v>
      </c>
      <c r="F20" s="552" t="n">
        <v>982</v>
      </c>
      <c r="G20" s="553" t="n">
        <v>487</v>
      </c>
      <c r="H20" s="554" t="n">
        <v>342</v>
      </c>
    </row>
    <row r="21">
      <c r="B21" s="14" t="n">
        <v>2006</v>
      </c>
      <c r="C21" s="549" t="n">
        <v>928</v>
      </c>
      <c r="D21" s="550" t="n">
        <v>737</v>
      </c>
      <c r="E21" s="551" t="n">
        <v>1079</v>
      </c>
      <c r="F21" s="552" t="n">
        <v>939</v>
      </c>
      <c r="G21" s="553" t="n">
        <v>552</v>
      </c>
      <c r="H21" s="554" t="n">
        <v>351</v>
      </c>
    </row>
    <row r="22">
      <c r="B22" s="14" t="n">
        <v>2008</v>
      </c>
      <c r="C22" s="549" t="n">
        <v>1002</v>
      </c>
      <c r="D22" s="550" t="n">
        <v>770</v>
      </c>
      <c r="E22" s="551" t="n">
        <v>1070</v>
      </c>
      <c r="F22" s="552" t="n">
        <v>941</v>
      </c>
      <c r="G22" s="553" t="n">
        <v>502</v>
      </c>
      <c r="H22" s="554" t="n">
        <v>357</v>
      </c>
    </row>
    <row r="23">
      <c r="B23" s="14" t="n">
        <v>2010</v>
      </c>
      <c r="C23" s="549" t="n">
        <v>1239</v>
      </c>
      <c r="D23" s="550" t="n">
        <v>800</v>
      </c>
      <c r="E23" s="551" t="n">
        <v>1104</v>
      </c>
      <c r="F23" s="552" t="n">
        <v>1020</v>
      </c>
      <c r="G23" s="553" t="n">
        <v>495</v>
      </c>
      <c r="H23" s="554" t="n">
        <v>350</v>
      </c>
    </row>
    <row r="24">
      <c r="B24" s="14" t="n">
        <v>2012</v>
      </c>
      <c r="C24" s="549" t="n">
        <v>1348</v>
      </c>
      <c r="D24" s="550" t="n">
        <v>841</v>
      </c>
      <c r="E24" s="551" t="n">
        <v>1170</v>
      </c>
      <c r="F24" s="552" t="n">
        <v>1058</v>
      </c>
      <c r="G24" s="553" t="n">
        <v>619</v>
      </c>
      <c r="H24" s="554" t="n">
        <v>358</v>
      </c>
    </row>
    <row r="25">
      <c r="B25" s="14" t="n">
        <v>2014</v>
      </c>
      <c r="C25" s="549" t="n">
        <v>1357</v>
      </c>
      <c r="D25" s="550" t="n">
        <v>873</v>
      </c>
      <c r="E25" s="551" t="n">
        <v>1223</v>
      </c>
      <c r="F25" s="552" t="n">
        <v>1043</v>
      </c>
      <c r="G25" s="553" t="n">
        <v>773</v>
      </c>
      <c r="H25" s="554" t="n">
        <v>361</v>
      </c>
    </row>
    <row r="26">
      <c r="B26" s="14" t="n">
        <v>2016</v>
      </c>
      <c r="C26" s="549" t="n">
        <v>1328</v>
      </c>
      <c r="D26" s="550" t="n">
        <v>811</v>
      </c>
      <c r="E26" s="551" t="n">
        <v>1168</v>
      </c>
      <c r="F26" s="552" t="n">
        <v>1070</v>
      </c>
      <c r="G26" s="553" t="n">
        <v>815</v>
      </c>
      <c r="H26" s="554" t="n">
        <v>370</v>
      </c>
    </row>
    <row r="27">
      <c r="B27" s="14" t="n">
        <v>2018</v>
      </c>
      <c r="C27" s="549" t="n">
        <v>1219</v>
      </c>
      <c r="D27" s="550" t="n">
        <v>849</v>
      </c>
      <c r="E27" s="551" t="n">
        <v>1184</v>
      </c>
      <c r="F27" s="552" t="n">
        <v>1090</v>
      </c>
      <c r="G27" s="553" t="n">
        <v>811</v>
      </c>
      <c r="H27" s="554" t="n">
        <v>411</v>
      </c>
    </row>
    <row r="28">
      <c r="B28" s="14" t="n">
        <v>2019</v>
      </c>
      <c r="C28" s="549" t="n">
        <v>1191</v>
      </c>
      <c r="D28" s="550" t="n">
        <v>853</v>
      </c>
      <c r="E28" s="551" t="n">
        <v>1195</v>
      </c>
      <c r="F28" s="552" t="n">
        <v>1141</v>
      </c>
      <c r="G28" s="553" t="n">
        <v>822</v>
      </c>
      <c r="H28" s="554" t="n">
        <v>417</v>
      </c>
    </row>
    <row r="29">
      <c r="B29" s="14" t="n">
        <v>2020</v>
      </c>
      <c r="C29" s="549" t="n">
        <v>1215</v>
      </c>
      <c r="D29" s="550" t="n">
        <v>856</v>
      </c>
      <c r="E29" s="551" t="n">
        <v>1256</v>
      </c>
      <c r="F29" s="552" t="n">
        <v>1117</v>
      </c>
      <c r="G29" s="553" t="n">
        <v>844</v>
      </c>
      <c r="H29" s="554" t="n">
        <v>427</v>
      </c>
    </row>
    <row r="30">
      <c r="B30" s="14" t="n">
        <v>2021</v>
      </c>
      <c r="C30" s="549" t="n">
        <v>1190</v>
      </c>
      <c r="D30" s="550" t="n">
        <v>857</v>
      </c>
      <c r="E30" s="551" t="n">
        <v>1292</v>
      </c>
      <c r="F30" s="552" t="n">
        <v>1138</v>
      </c>
      <c r="G30" s="553" t="n">
        <v>803</v>
      </c>
      <c r="H30" s="554" t="n">
        <v>450</v>
      </c>
    </row>
    <row r="31">
      <c r="B31" s="14" t="n">
        <v>2022</v>
      </c>
      <c r="C31" s="549" t="n">
        <v>1232</v>
      </c>
      <c r="D31" s="550" t="n">
        <v>861</v>
      </c>
      <c r="E31" s="551" t="n">
        <v>1346</v>
      </c>
      <c r="F31" s="552" t="n">
        <v>1190</v>
      </c>
      <c r="G31" s="553" t="n">
        <v>819</v>
      </c>
      <c r="H31" s="554" t="n">
        <v>441</v>
      </c>
    </row>
    <row r="32">
      <c r="B32" s="27" t="n">
        <v>2023</v>
      </c>
      <c r="C32" s="555" t="n">
        <v>1196</v>
      </c>
      <c r="D32" s="556" t="n">
        <v>876</v>
      </c>
      <c r="E32" s="557" t="n">
        <v>1431</v>
      </c>
      <c r="F32" s="558" t="n">
        <v>1212</v>
      </c>
      <c r="G32" s="559" t="n">
        <v>814</v>
      </c>
      <c r="H32" s="560" t="n">
        <v>483</v>
      </c>
    </row>
  </sheetData>
  <mergeCells count="9">
    <mergeCell ref="B4:B5"/>
    <mergeCell ref="C4:D4"/>
    <mergeCell ref="E4:F4"/>
    <mergeCell ref="G4:H4"/>
    <mergeCell ref="I4:J4"/>
    <mergeCell ref="K4:L4"/>
    <mergeCell ref="M4:N4"/>
    <mergeCell ref="O4:O5"/>
    <mergeCell ref="B13:O13"/>
  </mergeCells>
  <pageMargins left="0.7" right="0.7" top="0.75" bottom="0.75" header="0.3" footer="0.3"/>
  <pageSetup paperSize="9" orientation="landscape" scale="50" fitToWidth="0" fitToHeight="0" horizontalDpi="300" verticalDpi="300"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s>
  <sheetData>
    <row r="1">
      <c r="B1" s="3" t="s">
        <v>61</v>
      </c>
    </row>
    <row r="4">
      <c r="B4" s="12" t="s">
        <v>235</v>
      </c>
      <c r="C4" s="13" t="s">
        <v>866</v>
      </c>
      <c r="D4" s="13" t="s">
        <v>843</v>
      </c>
      <c r="E4" s="13" t="s">
        <v>844</v>
      </c>
      <c r="F4" s="13" t="s">
        <v>845</v>
      </c>
      <c r="G4" s="13" t="s">
        <v>846</v>
      </c>
      <c r="H4" s="13" t="s">
        <v>78</v>
      </c>
      <c r="I4" s="13" t="s">
        <v>867</v>
      </c>
      <c r="J4" s="13" t="s">
        <v>868</v>
      </c>
    </row>
    <row r="5">
      <c r="B5" s="14" t="n">
        <v>1999</v>
      </c>
      <c r="C5" s="561" t="n">
        <v>161</v>
      </c>
      <c r="D5" s="562" t="n">
        <v>12</v>
      </c>
      <c r="E5" s="563" t="s">
        <v>224</v>
      </c>
      <c r="F5" s="564" t="n">
        <v>15</v>
      </c>
      <c r="G5" s="565" t="s">
        <v>224</v>
      </c>
      <c r="H5" s="566" t="n">
        <v>188</v>
      </c>
      <c r="I5" s="567" t="s">
        <v>774</v>
      </c>
      <c r="J5" s="568" t="s">
        <v>873</v>
      </c>
    </row>
    <row r="6">
      <c r="B6" s="14" t="n">
        <v>2000</v>
      </c>
      <c r="C6" s="561" t="n">
        <v>156</v>
      </c>
      <c r="D6" s="562" t="n">
        <v>15</v>
      </c>
      <c r="E6" s="563" t="s">
        <v>224</v>
      </c>
      <c r="F6" s="564" t="n">
        <v>14</v>
      </c>
      <c r="G6" s="565" t="s">
        <v>224</v>
      </c>
      <c r="H6" s="566" t="n">
        <v>185</v>
      </c>
      <c r="I6" s="567" t="s">
        <v>703</v>
      </c>
      <c r="J6" s="568" t="s">
        <v>353</v>
      </c>
    </row>
    <row r="7">
      <c r="B7" s="14" t="n">
        <v>2001</v>
      </c>
      <c r="C7" s="561" t="n">
        <v>149</v>
      </c>
      <c r="D7" s="562" t="n">
        <v>14</v>
      </c>
      <c r="E7" s="563" t="s">
        <v>224</v>
      </c>
      <c r="F7" s="564" t="n">
        <v>18</v>
      </c>
      <c r="G7" s="565" t="s">
        <v>224</v>
      </c>
      <c r="H7" s="566" t="n">
        <v>181</v>
      </c>
      <c r="I7" s="567" t="s">
        <v>703</v>
      </c>
      <c r="J7" s="568" t="s">
        <v>703</v>
      </c>
    </row>
    <row r="8">
      <c r="B8" s="14" t="n">
        <v>2002</v>
      </c>
      <c r="C8" s="561" t="n">
        <v>141</v>
      </c>
      <c r="D8" s="562" t="n">
        <v>15</v>
      </c>
      <c r="E8" s="563" t="s">
        <v>224</v>
      </c>
      <c r="F8" s="564" t="n">
        <v>23</v>
      </c>
      <c r="G8" s="565" t="s">
        <v>224</v>
      </c>
      <c r="H8" s="566" t="n">
        <v>179</v>
      </c>
      <c r="I8" s="567" t="s">
        <v>774</v>
      </c>
      <c r="J8" s="568" t="s">
        <v>873</v>
      </c>
    </row>
    <row r="9">
      <c r="B9" s="14" t="n">
        <v>2003</v>
      </c>
      <c r="C9" s="561" t="n">
        <v>143</v>
      </c>
      <c r="D9" s="562" t="n">
        <v>24</v>
      </c>
      <c r="E9" s="563" t="s">
        <v>224</v>
      </c>
      <c r="F9" s="564" t="n">
        <v>23</v>
      </c>
      <c r="G9" s="565" t="s">
        <v>224</v>
      </c>
      <c r="H9" s="566" t="n">
        <v>190</v>
      </c>
      <c r="I9" s="567" t="s">
        <v>774</v>
      </c>
      <c r="J9" s="568" t="s">
        <v>873</v>
      </c>
    </row>
    <row r="10">
      <c r="B10" s="14" t="n">
        <v>2004</v>
      </c>
      <c r="C10" s="561" t="n">
        <v>143</v>
      </c>
      <c r="D10" s="562" t="n">
        <v>27</v>
      </c>
      <c r="E10" s="563" t="s">
        <v>224</v>
      </c>
      <c r="F10" s="564" t="n">
        <v>23</v>
      </c>
      <c r="G10" s="565" t="s">
        <v>224</v>
      </c>
      <c r="H10" s="566" t="n">
        <v>193</v>
      </c>
      <c r="I10" s="567" t="s">
        <v>294</v>
      </c>
      <c r="J10" s="568" t="s">
        <v>294</v>
      </c>
    </row>
    <row r="11">
      <c r="B11" s="14" t="n">
        <v>2005</v>
      </c>
      <c r="C11" s="561" t="n">
        <v>144</v>
      </c>
      <c r="D11" s="562" t="n">
        <v>31</v>
      </c>
      <c r="E11" s="563" t="s">
        <v>224</v>
      </c>
      <c r="F11" s="564" t="n">
        <v>20</v>
      </c>
      <c r="G11" s="565" t="s">
        <v>224</v>
      </c>
      <c r="H11" s="566" t="n">
        <v>195</v>
      </c>
      <c r="I11" s="567" t="s">
        <v>869</v>
      </c>
      <c r="J11" s="568" t="s">
        <v>775</v>
      </c>
    </row>
    <row r="12">
      <c r="B12" s="14" t="n">
        <v>2006</v>
      </c>
      <c r="C12" s="561" t="n">
        <v>154</v>
      </c>
      <c r="D12" s="562" t="n">
        <v>33</v>
      </c>
      <c r="E12" s="563" t="s">
        <v>224</v>
      </c>
      <c r="F12" s="564" t="n">
        <v>19</v>
      </c>
      <c r="G12" s="565" t="s">
        <v>224</v>
      </c>
      <c r="H12" s="566" t="n">
        <v>206</v>
      </c>
      <c r="I12" s="567" t="s">
        <v>295</v>
      </c>
      <c r="J12" s="568" t="s">
        <v>869</v>
      </c>
    </row>
    <row r="13">
      <c r="B13" s="14" t="n">
        <v>2007</v>
      </c>
      <c r="C13" s="561" t="n">
        <v>156</v>
      </c>
      <c r="D13" s="562" t="n">
        <v>33</v>
      </c>
      <c r="E13" s="563" t="s">
        <v>224</v>
      </c>
      <c r="F13" s="564" t="n">
        <v>18</v>
      </c>
      <c r="G13" s="565" t="s">
        <v>224</v>
      </c>
      <c r="H13" s="566" t="n">
        <v>207</v>
      </c>
      <c r="I13" s="567" t="s">
        <v>765</v>
      </c>
      <c r="J13" s="568" t="s">
        <v>565</v>
      </c>
    </row>
    <row r="14">
      <c r="B14" s="14" t="n">
        <v>2008</v>
      </c>
      <c r="C14" s="561" t="n">
        <v>159</v>
      </c>
      <c r="D14" s="562" t="n">
        <v>31</v>
      </c>
      <c r="E14" s="563" t="s">
        <v>224</v>
      </c>
      <c r="F14" s="564" t="n">
        <v>19</v>
      </c>
      <c r="G14" s="565" t="s">
        <v>224</v>
      </c>
      <c r="H14" s="566" t="n">
        <v>210</v>
      </c>
      <c r="I14" s="567" t="s">
        <v>765</v>
      </c>
      <c r="J14" s="568" t="s">
        <v>874</v>
      </c>
    </row>
    <row r="15">
      <c r="B15" s="14" t="n">
        <v>2009</v>
      </c>
      <c r="C15" s="561" t="n">
        <v>168</v>
      </c>
      <c r="D15" s="562" t="n">
        <v>28</v>
      </c>
      <c r="E15" s="563" t="s">
        <v>224</v>
      </c>
      <c r="F15" s="564" t="n">
        <v>20</v>
      </c>
      <c r="G15" s="565" t="n">
        <v>3</v>
      </c>
      <c r="H15" s="566" t="n">
        <v>219</v>
      </c>
      <c r="I15" s="567" t="s">
        <v>295</v>
      </c>
      <c r="J15" s="568" t="s">
        <v>295</v>
      </c>
    </row>
    <row r="16">
      <c r="B16" s="14" t="n">
        <v>2010</v>
      </c>
      <c r="C16" s="561" t="n">
        <v>174</v>
      </c>
      <c r="D16" s="562" t="n">
        <v>27</v>
      </c>
      <c r="E16" s="563" t="n">
        <v>7</v>
      </c>
      <c r="F16" s="564" t="n">
        <v>20</v>
      </c>
      <c r="G16" s="565" t="n">
        <v>5</v>
      </c>
      <c r="H16" s="566" t="n">
        <v>233</v>
      </c>
      <c r="I16" s="567" t="s">
        <v>353</v>
      </c>
      <c r="J16" s="568" t="s">
        <v>294</v>
      </c>
    </row>
    <row r="17">
      <c r="B17" s="14" t="n">
        <v>2011</v>
      </c>
      <c r="C17" s="561" t="n">
        <v>184</v>
      </c>
      <c r="D17" s="562" t="n">
        <v>28</v>
      </c>
      <c r="E17" s="563" t="n">
        <v>8</v>
      </c>
      <c r="F17" s="564" t="n">
        <v>19</v>
      </c>
      <c r="G17" s="565" t="n">
        <v>6</v>
      </c>
      <c r="H17" s="566" t="n">
        <v>245</v>
      </c>
      <c r="I17" s="567" t="s">
        <v>501</v>
      </c>
      <c r="J17" s="568" t="s">
        <v>873</v>
      </c>
    </row>
    <row r="18">
      <c r="B18" s="14" t="n">
        <v>2012</v>
      </c>
      <c r="C18" s="561" t="n">
        <v>192</v>
      </c>
      <c r="D18" s="562" t="n">
        <v>29</v>
      </c>
      <c r="E18" s="563" t="n">
        <v>6</v>
      </c>
      <c r="F18" s="564" t="n">
        <v>19</v>
      </c>
      <c r="G18" s="565" t="n">
        <v>9</v>
      </c>
      <c r="H18" s="566" t="n">
        <v>255</v>
      </c>
      <c r="I18" s="567" t="s">
        <v>500</v>
      </c>
      <c r="J18" s="568" t="s">
        <v>703</v>
      </c>
    </row>
    <row r="19">
      <c r="B19" s="14" t="n">
        <v>2013</v>
      </c>
      <c r="C19" s="561" t="n">
        <v>197</v>
      </c>
      <c r="D19" s="562" t="n">
        <v>31</v>
      </c>
      <c r="E19" s="563" t="n">
        <v>10</v>
      </c>
      <c r="F19" s="564" t="n">
        <v>26</v>
      </c>
      <c r="G19" s="565" t="n">
        <v>9</v>
      </c>
      <c r="H19" s="566" t="n">
        <v>273</v>
      </c>
      <c r="I19" s="567" t="s">
        <v>870</v>
      </c>
      <c r="J19" s="568" t="s">
        <v>464</v>
      </c>
    </row>
    <row r="20">
      <c r="B20" s="14" t="n">
        <v>2014</v>
      </c>
      <c r="C20" s="561" t="n">
        <v>199</v>
      </c>
      <c r="D20" s="562" t="n">
        <v>32</v>
      </c>
      <c r="E20" s="563" t="n">
        <v>11</v>
      </c>
      <c r="F20" s="564" t="n">
        <v>26</v>
      </c>
      <c r="G20" s="565" t="n">
        <v>10</v>
      </c>
      <c r="H20" s="566" t="n">
        <v>278</v>
      </c>
      <c r="I20" s="567" t="s">
        <v>870</v>
      </c>
      <c r="J20" s="568" t="s">
        <v>501</v>
      </c>
    </row>
    <row r="21">
      <c r="B21" s="14" t="n">
        <v>2015</v>
      </c>
      <c r="C21" s="561" t="n">
        <v>199</v>
      </c>
      <c r="D21" s="562" t="n">
        <v>31</v>
      </c>
      <c r="E21" s="563" t="n">
        <v>12</v>
      </c>
      <c r="F21" s="564" t="n">
        <v>26</v>
      </c>
      <c r="G21" s="565" t="n">
        <v>11</v>
      </c>
      <c r="H21" s="566" t="n">
        <v>279</v>
      </c>
      <c r="I21" s="567" t="s">
        <v>871</v>
      </c>
      <c r="J21" s="568" t="s">
        <v>293</v>
      </c>
    </row>
    <row r="22">
      <c r="B22" s="14" t="n">
        <v>2016</v>
      </c>
      <c r="C22" s="561" t="n">
        <v>201</v>
      </c>
      <c r="D22" s="562" t="n">
        <v>32</v>
      </c>
      <c r="E22" s="563" t="n">
        <v>14</v>
      </c>
      <c r="F22" s="564" t="n">
        <v>18</v>
      </c>
      <c r="G22" s="565" t="n">
        <v>11</v>
      </c>
      <c r="H22" s="566" t="n">
        <v>276</v>
      </c>
      <c r="I22" s="567" t="s">
        <v>870</v>
      </c>
      <c r="J22" s="568" t="s">
        <v>492</v>
      </c>
    </row>
    <row r="23">
      <c r="B23" s="14" t="n">
        <v>2017</v>
      </c>
      <c r="C23" s="561" t="n">
        <v>200</v>
      </c>
      <c r="D23" s="562" t="n">
        <v>33</v>
      </c>
      <c r="E23" s="563" t="n">
        <v>14</v>
      </c>
      <c r="F23" s="564" t="n">
        <v>18</v>
      </c>
      <c r="G23" s="565" t="n">
        <v>11</v>
      </c>
      <c r="H23" s="566" t="n">
        <v>276</v>
      </c>
      <c r="I23" s="567" t="s">
        <v>466</v>
      </c>
      <c r="J23" s="568" t="s">
        <v>492</v>
      </c>
    </row>
    <row r="24">
      <c r="B24" s="14" t="n">
        <v>2018</v>
      </c>
      <c r="C24" s="561" t="n">
        <v>200</v>
      </c>
      <c r="D24" s="562" t="n">
        <v>33</v>
      </c>
      <c r="E24" s="563" t="n">
        <v>14</v>
      </c>
      <c r="F24" s="564" t="n">
        <v>16</v>
      </c>
      <c r="G24" s="565" t="n">
        <v>9</v>
      </c>
      <c r="H24" s="566" t="n">
        <v>272</v>
      </c>
      <c r="I24" s="567" t="s">
        <v>351</v>
      </c>
      <c r="J24" s="568" t="s">
        <v>293</v>
      </c>
    </row>
    <row r="25">
      <c r="B25" s="14" t="n">
        <v>2019</v>
      </c>
      <c r="C25" s="561" t="n">
        <v>202</v>
      </c>
      <c r="D25" s="562" t="n">
        <v>33</v>
      </c>
      <c r="E25" s="563" t="n">
        <v>16</v>
      </c>
      <c r="F25" s="564" t="n">
        <v>14</v>
      </c>
      <c r="G25" s="565" t="n">
        <v>9</v>
      </c>
      <c r="H25" s="566" t="n">
        <v>274</v>
      </c>
      <c r="I25" s="567" t="s">
        <v>351</v>
      </c>
      <c r="J25" s="568" t="s">
        <v>501</v>
      </c>
    </row>
    <row r="26">
      <c r="B26" s="14" t="n">
        <v>2020</v>
      </c>
      <c r="C26" s="561" t="n">
        <v>204</v>
      </c>
      <c r="D26" s="562" t="n">
        <v>33</v>
      </c>
      <c r="E26" s="563" t="n">
        <v>16</v>
      </c>
      <c r="F26" s="564" t="n">
        <v>13</v>
      </c>
      <c r="G26" s="565" t="n">
        <v>11</v>
      </c>
      <c r="H26" s="566" t="n">
        <v>277</v>
      </c>
      <c r="I26" s="567" t="s">
        <v>491</v>
      </c>
      <c r="J26" s="568" t="s">
        <v>353</v>
      </c>
    </row>
    <row r="27">
      <c r="B27" s="14" t="n">
        <v>2021</v>
      </c>
      <c r="C27" s="561" t="n">
        <v>206</v>
      </c>
      <c r="D27" s="562" t="n">
        <v>34</v>
      </c>
      <c r="E27" s="563" t="n">
        <v>16</v>
      </c>
      <c r="F27" s="564" t="n">
        <v>13</v>
      </c>
      <c r="G27" s="565" t="n">
        <v>10</v>
      </c>
      <c r="H27" s="566" t="n">
        <v>279</v>
      </c>
      <c r="I27" s="567" t="s">
        <v>351</v>
      </c>
      <c r="J27" s="568" t="s">
        <v>502</v>
      </c>
    </row>
    <row r="28">
      <c r="B28" s="14" t="n">
        <v>2022</v>
      </c>
      <c r="C28" s="561" t="n">
        <v>212</v>
      </c>
      <c r="D28" s="562" t="n">
        <v>37</v>
      </c>
      <c r="E28" s="563" t="n">
        <v>15</v>
      </c>
      <c r="F28" s="564" t="n">
        <v>15</v>
      </c>
      <c r="G28" s="565" t="n">
        <v>12</v>
      </c>
      <c r="H28" s="566" t="n">
        <v>291</v>
      </c>
      <c r="I28" s="567" t="s">
        <v>499</v>
      </c>
      <c r="J28" s="568" t="s">
        <v>501</v>
      </c>
    </row>
    <row r="29">
      <c r="B29" s="27" t="n">
        <v>2023</v>
      </c>
      <c r="C29" s="569" t="n">
        <v>215</v>
      </c>
      <c r="D29" s="570" t="n">
        <v>37</v>
      </c>
      <c r="E29" s="571" t="n">
        <v>14</v>
      </c>
      <c r="F29" s="572" t="n">
        <v>17</v>
      </c>
      <c r="G29" s="573" t="n">
        <v>11</v>
      </c>
      <c r="H29" s="574" t="n">
        <v>294</v>
      </c>
      <c r="I29" s="575" t="s">
        <v>872</v>
      </c>
      <c r="J29" s="576" t="s">
        <v>501</v>
      </c>
    </row>
    <row r="31">
      <c r="B31" s="40" t="s">
        <v>850</v>
      </c>
    </row>
    <row r="32">
      <c r="B32" s="40" t="s">
        <v>851</v>
      </c>
    </row>
    <row r="33">
      <c r="B33" s="40" t="s">
        <v>852</v>
      </c>
    </row>
    <row r="34">
      <c r="B34" s="40" t="s">
        <v>853</v>
      </c>
    </row>
  </sheetData>
  <mergeCells count="4">
    <mergeCell ref="B31:J31"/>
    <mergeCell ref="B32:J32"/>
    <mergeCell ref="B33:J33"/>
    <mergeCell ref="B34:J34"/>
  </mergeCells>
  <pageMargins left="0.7" right="0.7" top="0.75" bottom="0.75" header="0.3" footer="0.3"/>
  <pageSetup paperSize="9" orientation="landscape" scale="50" fitToWidth="0" fitToHeight="0" horizontalDpi="300" verticalDpi="300"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s>
  <sheetData>
    <row r="1">
      <c r="B1" s="3" t="s">
        <v>6</v>
      </c>
    </row>
    <row r="4">
      <c r="B4" s="12" t="s">
        <v>77</v>
      </c>
      <c r="C4" s="13" t="s">
        <v>78</v>
      </c>
      <c r="D4" s="13" t="s">
        <v>79</v>
      </c>
      <c r="E4" s="13" t="s">
        <v>80</v>
      </c>
      <c r="F4" s="13" t="s">
        <v>81</v>
      </c>
      <c r="G4" s="13" t="s">
        <v>82</v>
      </c>
      <c r="H4" s="13" t="s">
        <v>83</v>
      </c>
      <c r="I4" s="13" t="s">
        <v>84</v>
      </c>
      <c r="J4" s="13" t="s">
        <v>85</v>
      </c>
      <c r="K4" s="13" t="s">
        <v>86</v>
      </c>
      <c r="L4" s="13" t="s">
        <v>87</v>
      </c>
      <c r="M4" s="13" t="s">
        <v>88</v>
      </c>
    </row>
    <row r="5">
      <c r="B5" s="14" t="n">
        <v>1980</v>
      </c>
      <c r="C5" s="41" t="n">
        <v>72297</v>
      </c>
      <c r="D5" s="42" t="n">
        <v>9624</v>
      </c>
      <c r="E5" s="43" t="n">
        <v>477</v>
      </c>
      <c r="F5" s="44" t="n">
        <v>31799</v>
      </c>
      <c r="G5" s="45" t="n">
        <v>11068</v>
      </c>
      <c r="H5" s="46" t="n">
        <v>10658</v>
      </c>
      <c r="I5" s="47" t="n">
        <v>6329</v>
      </c>
      <c r="J5" s="48" t="n">
        <v>1656</v>
      </c>
      <c r="K5" s="49" t="n">
        <v>543</v>
      </c>
      <c r="L5" s="50" t="s">
        <v>90</v>
      </c>
      <c r="M5" s="51" t="n">
        <v>143</v>
      </c>
    </row>
    <row r="6">
      <c r="B6" s="14" t="n">
        <v>1985</v>
      </c>
      <c r="C6" s="41" t="n">
        <v>63763</v>
      </c>
      <c r="D6" s="42" t="n">
        <v>10350</v>
      </c>
      <c r="E6" s="43" t="n">
        <v>668</v>
      </c>
      <c r="F6" s="44" t="n">
        <v>27151</v>
      </c>
      <c r="G6" s="45" t="n">
        <v>9160</v>
      </c>
      <c r="H6" s="46" t="n">
        <v>8860</v>
      </c>
      <c r="I6" s="47" t="n">
        <v>5534</v>
      </c>
      <c r="J6" s="48" t="n">
        <v>1378</v>
      </c>
      <c r="K6" s="49" t="n">
        <v>523</v>
      </c>
      <c r="L6" s="50" t="s">
        <v>90</v>
      </c>
      <c r="M6" s="51" t="n">
        <v>139</v>
      </c>
    </row>
    <row r="7">
      <c r="B7" s="14" t="n">
        <v>1990</v>
      </c>
      <c r="C7" s="41" t="n">
        <v>68657</v>
      </c>
      <c r="D7" s="42" t="n">
        <v>12762</v>
      </c>
      <c r="E7" s="43" t="n">
        <v>922</v>
      </c>
      <c r="F7" s="44" t="n">
        <v>31091</v>
      </c>
      <c r="G7" s="45" t="n">
        <v>8816</v>
      </c>
      <c r="H7" s="46" t="n">
        <v>7940</v>
      </c>
      <c r="I7" s="47" t="n">
        <v>5152</v>
      </c>
      <c r="J7" s="48" t="n">
        <v>1404</v>
      </c>
      <c r="K7" s="49" t="n">
        <v>406</v>
      </c>
      <c r="L7" s="50" t="n">
        <v>11</v>
      </c>
      <c r="M7" s="51" t="n">
        <v>153</v>
      </c>
    </row>
    <row r="8">
      <c r="B8" s="14" t="n">
        <v>1995</v>
      </c>
      <c r="C8" s="41" t="n">
        <v>76483</v>
      </c>
      <c r="D8" s="42" t="n">
        <v>13401</v>
      </c>
      <c r="E8" s="43" t="n">
        <v>1465</v>
      </c>
      <c r="F8" s="44" t="n">
        <v>32774</v>
      </c>
      <c r="G8" s="45" t="n">
        <v>10065</v>
      </c>
      <c r="H8" s="46" t="n">
        <v>9708</v>
      </c>
      <c r="I8" s="47" t="n">
        <v>6508</v>
      </c>
      <c r="J8" s="48" t="n">
        <v>1910</v>
      </c>
      <c r="K8" s="49" t="n">
        <v>401</v>
      </c>
      <c r="L8" s="50" t="n">
        <v>50</v>
      </c>
      <c r="M8" s="51" t="n">
        <v>201</v>
      </c>
    </row>
    <row r="9">
      <c r="B9" s="14" t="n">
        <v>2000</v>
      </c>
      <c r="C9" s="41" t="n">
        <v>76945</v>
      </c>
      <c r="D9" s="42" t="n">
        <v>12577</v>
      </c>
      <c r="E9" s="43" t="n">
        <v>1808</v>
      </c>
      <c r="F9" s="44" t="n">
        <v>32928</v>
      </c>
      <c r="G9" s="45" t="n">
        <v>10192</v>
      </c>
      <c r="H9" s="46" t="n">
        <v>10196</v>
      </c>
      <c r="I9" s="47" t="n">
        <v>6402</v>
      </c>
      <c r="J9" s="48" t="n">
        <v>2156</v>
      </c>
      <c r="K9" s="49" t="n">
        <v>376</v>
      </c>
      <c r="L9" s="50" t="n">
        <v>91</v>
      </c>
      <c r="M9" s="51" t="n">
        <v>219</v>
      </c>
    </row>
    <row r="10">
      <c r="B10" s="14" t="n">
        <v>2005</v>
      </c>
      <c r="C10" s="41" t="n">
        <v>74575</v>
      </c>
      <c r="D10" s="42" t="n">
        <v>11702</v>
      </c>
      <c r="E10" s="43" t="n">
        <v>1899</v>
      </c>
      <c r="F10" s="44" t="n">
        <v>30562</v>
      </c>
      <c r="G10" s="45" t="n">
        <v>10505</v>
      </c>
      <c r="H10" s="46" t="n">
        <v>10812</v>
      </c>
      <c r="I10" s="47" t="n">
        <v>6501</v>
      </c>
      <c r="J10" s="48" t="n">
        <v>2068</v>
      </c>
      <c r="K10" s="49" t="n">
        <v>180</v>
      </c>
      <c r="L10" s="50" t="n">
        <v>87</v>
      </c>
      <c r="M10" s="51" t="n">
        <v>259</v>
      </c>
    </row>
    <row r="11">
      <c r="B11" s="14" t="n">
        <v>2006</v>
      </c>
      <c r="C11" s="41" t="n">
        <v>73215</v>
      </c>
      <c r="D11" s="42" t="n">
        <v>11311</v>
      </c>
      <c r="E11" s="43" t="n">
        <v>1827</v>
      </c>
      <c r="F11" s="44" t="n">
        <v>30134</v>
      </c>
      <c r="G11" s="45" t="n">
        <v>10509</v>
      </c>
      <c r="H11" s="46" t="n">
        <v>10619</v>
      </c>
      <c r="I11" s="47" t="n">
        <v>6457</v>
      </c>
      <c r="J11" s="48" t="n">
        <v>1991</v>
      </c>
      <c r="K11" s="49" t="n">
        <v>142</v>
      </c>
      <c r="L11" s="50" t="n">
        <v>69</v>
      </c>
      <c r="M11" s="51" t="n">
        <v>156</v>
      </c>
    </row>
    <row r="12">
      <c r="B12" s="14" t="n">
        <v>2007</v>
      </c>
      <c r="C12" s="41" t="n">
        <v>72081</v>
      </c>
      <c r="D12" s="42" t="n">
        <v>11248</v>
      </c>
      <c r="E12" s="43" t="n">
        <v>1719</v>
      </c>
      <c r="F12" s="44" t="n">
        <v>29831</v>
      </c>
      <c r="G12" s="45" t="n">
        <v>10509</v>
      </c>
      <c r="H12" s="46" t="n">
        <v>10415</v>
      </c>
      <c r="I12" s="47" t="n">
        <v>6209</v>
      </c>
      <c r="J12" s="48" t="n">
        <v>1749</v>
      </c>
      <c r="K12" s="49" t="n">
        <v>141</v>
      </c>
      <c r="L12" s="50" t="n">
        <v>94</v>
      </c>
      <c r="M12" s="51" t="n">
        <v>166</v>
      </c>
    </row>
    <row r="13">
      <c r="B13" s="14" t="n">
        <v>2008</v>
      </c>
      <c r="C13" s="41" t="n">
        <v>71477</v>
      </c>
      <c r="D13" s="42" t="n">
        <v>11567</v>
      </c>
      <c r="E13" s="43" t="n">
        <v>1560</v>
      </c>
      <c r="F13" s="44" t="n">
        <v>29712</v>
      </c>
      <c r="G13" s="45" t="n">
        <v>10654</v>
      </c>
      <c r="H13" s="46" t="n">
        <v>10180</v>
      </c>
      <c r="I13" s="47" t="n">
        <v>6064</v>
      </c>
      <c r="J13" s="48" t="n">
        <v>1384</v>
      </c>
      <c r="K13" s="49" t="n">
        <v>129</v>
      </c>
      <c r="L13" s="50" t="n">
        <v>99</v>
      </c>
      <c r="M13" s="51" t="n">
        <v>128</v>
      </c>
    </row>
    <row r="14">
      <c r="B14" s="14" t="n">
        <v>2009</v>
      </c>
      <c r="C14" s="41" t="n">
        <v>71101</v>
      </c>
      <c r="D14" s="42" t="n">
        <v>11899</v>
      </c>
      <c r="E14" s="43" t="n">
        <v>1458</v>
      </c>
      <c r="F14" s="44" t="n">
        <v>29573</v>
      </c>
      <c r="G14" s="45" t="n">
        <v>10803</v>
      </c>
      <c r="H14" s="46" t="n">
        <v>10144</v>
      </c>
      <c r="I14" s="47" t="n">
        <v>6006</v>
      </c>
      <c r="J14" s="48" t="n">
        <v>911</v>
      </c>
      <c r="K14" s="49" t="n">
        <v>119</v>
      </c>
      <c r="L14" s="50" t="n">
        <v>78</v>
      </c>
      <c r="M14" s="51" t="n">
        <v>110</v>
      </c>
    </row>
    <row r="15">
      <c r="B15" s="14" t="n">
        <v>2010</v>
      </c>
      <c r="C15" s="41" t="n">
        <v>70648</v>
      </c>
      <c r="D15" s="42" t="n">
        <v>11926</v>
      </c>
      <c r="E15" s="43" t="n">
        <v>1504</v>
      </c>
      <c r="F15" s="44" t="n">
        <v>29547</v>
      </c>
      <c r="G15" s="45" t="n">
        <v>10878</v>
      </c>
      <c r="H15" s="46" t="n">
        <v>9939</v>
      </c>
      <c r="I15" s="47" t="n">
        <v>5983</v>
      </c>
      <c r="J15" s="48" t="n">
        <v>615</v>
      </c>
      <c r="K15" s="49" t="n">
        <v>91</v>
      </c>
      <c r="L15" s="50" t="n">
        <v>80</v>
      </c>
      <c r="M15" s="51" t="n">
        <v>85</v>
      </c>
    </row>
    <row r="16">
      <c r="B16" s="14" t="n">
        <v>2011</v>
      </c>
      <c r="C16" s="41" t="n">
        <v>70250</v>
      </c>
      <c r="D16" s="42" t="n">
        <v>11878</v>
      </c>
      <c r="E16" s="43" t="n">
        <v>1555</v>
      </c>
      <c r="F16" s="44" t="n">
        <v>29379</v>
      </c>
      <c r="G16" s="45" t="n">
        <v>11002</v>
      </c>
      <c r="H16" s="46" t="n">
        <v>9776</v>
      </c>
      <c r="I16" s="47" t="n">
        <v>5913</v>
      </c>
      <c r="J16" s="48" t="n">
        <v>523</v>
      </c>
      <c r="K16" s="49" t="n">
        <v>75</v>
      </c>
      <c r="L16" s="50" t="n">
        <v>107</v>
      </c>
      <c r="M16" s="51" t="n">
        <v>42</v>
      </c>
    </row>
    <row r="17">
      <c r="B17" s="14" t="n">
        <v>2012</v>
      </c>
      <c r="C17" s="41" t="n">
        <v>70064</v>
      </c>
      <c r="D17" s="42" t="n">
        <v>12093</v>
      </c>
      <c r="E17" s="43" t="n">
        <v>1555</v>
      </c>
      <c r="F17" s="44" t="n">
        <v>29363</v>
      </c>
      <c r="G17" s="45" t="n">
        <v>10884</v>
      </c>
      <c r="H17" s="46" t="n">
        <v>9672</v>
      </c>
      <c r="I17" s="47" t="n">
        <v>5698</v>
      </c>
      <c r="J17" s="48" t="n">
        <v>530</v>
      </c>
      <c r="K17" s="49" t="n">
        <v>95</v>
      </c>
      <c r="L17" s="50" t="n">
        <v>136</v>
      </c>
      <c r="M17" s="51" t="n">
        <v>38</v>
      </c>
    </row>
    <row r="18">
      <c r="B18" s="14" t="n">
        <v>2013</v>
      </c>
      <c r="C18" s="41" t="n">
        <v>70886</v>
      </c>
      <c r="D18" s="42" t="n">
        <v>12991</v>
      </c>
      <c r="E18" s="43" t="n">
        <v>1494</v>
      </c>
      <c r="F18" s="44" t="n">
        <v>29800</v>
      </c>
      <c r="G18" s="45" t="n">
        <v>10650</v>
      </c>
      <c r="H18" s="46" t="n">
        <v>9566</v>
      </c>
      <c r="I18" s="47" t="n">
        <v>5622</v>
      </c>
      <c r="J18" s="48" t="n">
        <v>475</v>
      </c>
      <c r="K18" s="49" t="n">
        <v>100</v>
      </c>
      <c r="L18" s="50" t="n">
        <v>128</v>
      </c>
      <c r="M18" s="51" t="n">
        <v>60</v>
      </c>
    </row>
    <row r="19">
      <c r="B19" s="14" t="n">
        <v>2014</v>
      </c>
      <c r="C19" s="41" t="n">
        <v>71906</v>
      </c>
      <c r="D19" s="42" t="n">
        <v>13782</v>
      </c>
      <c r="E19" s="43" t="n">
        <v>1430</v>
      </c>
      <c r="F19" s="44" t="n">
        <v>36317</v>
      </c>
      <c r="G19" s="45" t="n">
        <v>8050</v>
      </c>
      <c r="H19" s="46" t="n">
        <v>7327</v>
      </c>
      <c r="I19" s="47" t="n">
        <v>4282</v>
      </c>
      <c r="J19" s="48" t="n">
        <v>469</v>
      </c>
      <c r="K19" s="49" t="n">
        <v>68</v>
      </c>
      <c r="L19" s="50" t="n">
        <v>127</v>
      </c>
      <c r="M19" s="51" t="n">
        <v>54</v>
      </c>
    </row>
    <row r="20">
      <c r="B20" s="14" t="n">
        <v>2015</v>
      </c>
      <c r="C20" s="41" t="n">
        <v>72994</v>
      </c>
      <c r="D20" s="42" t="n">
        <v>14004</v>
      </c>
      <c r="E20" s="43" t="n">
        <v>1085</v>
      </c>
      <c r="F20" s="44" t="n">
        <v>37706</v>
      </c>
      <c r="G20" s="45" t="n">
        <v>8184</v>
      </c>
      <c r="H20" s="46" t="n">
        <v>7126</v>
      </c>
      <c r="I20" s="47" t="n">
        <v>4101</v>
      </c>
      <c r="J20" s="48" t="n">
        <v>515</v>
      </c>
      <c r="K20" s="49" t="n">
        <v>52</v>
      </c>
      <c r="L20" s="50" t="n">
        <v>167</v>
      </c>
      <c r="M20" s="51" t="n">
        <v>54</v>
      </c>
    </row>
    <row r="21">
      <c r="B21" s="14" t="n">
        <v>2016</v>
      </c>
      <c r="C21" s="41" t="n">
        <v>74024</v>
      </c>
      <c r="D21" s="42" t="n">
        <v>13968</v>
      </c>
      <c r="E21" s="43" t="n">
        <v>918</v>
      </c>
      <c r="F21" s="44" t="n">
        <v>39004</v>
      </c>
      <c r="G21" s="45" t="n">
        <v>8007</v>
      </c>
      <c r="H21" s="46" t="n">
        <v>6913</v>
      </c>
      <c r="I21" s="47" t="n">
        <v>4354</v>
      </c>
      <c r="J21" s="48" t="n">
        <v>533</v>
      </c>
      <c r="K21" s="49" t="n">
        <v>45</v>
      </c>
      <c r="L21" s="50" t="n">
        <v>212</v>
      </c>
      <c r="M21" s="51" t="n">
        <v>70</v>
      </c>
    </row>
    <row r="22">
      <c r="B22" s="14" t="n">
        <v>2017</v>
      </c>
      <c r="C22" s="41" t="n">
        <v>74686</v>
      </c>
      <c r="D22" s="42" t="n">
        <v>13780</v>
      </c>
      <c r="E22" s="43" t="n">
        <v>930</v>
      </c>
      <c r="F22" s="44" t="n">
        <v>39818</v>
      </c>
      <c r="G22" s="45" t="n">
        <v>7938</v>
      </c>
      <c r="H22" s="46" t="n">
        <v>6877</v>
      </c>
      <c r="I22" s="47" t="n">
        <v>4515</v>
      </c>
      <c r="J22" s="48" t="n">
        <v>585</v>
      </c>
      <c r="K22" s="49" t="n">
        <v>22</v>
      </c>
      <c r="L22" s="50" t="n">
        <v>174</v>
      </c>
      <c r="M22" s="51" t="n">
        <v>47</v>
      </c>
    </row>
    <row r="23">
      <c r="B23" s="14" t="n">
        <v>2018</v>
      </c>
      <c r="C23" s="41" t="n">
        <v>75522</v>
      </c>
      <c r="D23" s="42" t="n">
        <v>13764</v>
      </c>
      <c r="E23" s="43" t="n">
        <v>920</v>
      </c>
      <c r="F23" s="44" t="n">
        <v>40733</v>
      </c>
      <c r="G23" s="45" t="n">
        <v>7696</v>
      </c>
      <c r="H23" s="46" t="n">
        <v>6964</v>
      </c>
      <c r="I23" s="47" t="n">
        <v>4516</v>
      </c>
      <c r="J23" s="48" t="n">
        <v>619</v>
      </c>
      <c r="K23" s="49" t="n">
        <v>30</v>
      </c>
      <c r="L23" s="50" t="n">
        <v>226</v>
      </c>
      <c r="M23" s="51" t="n">
        <v>54</v>
      </c>
    </row>
    <row r="24">
      <c r="B24" s="14" t="n">
        <v>2019</v>
      </c>
      <c r="C24" s="41" t="n">
        <v>76728</v>
      </c>
      <c r="D24" s="42" t="n">
        <v>14000</v>
      </c>
      <c r="E24" s="43" t="n">
        <v>874</v>
      </c>
      <c r="F24" s="44" t="n">
        <v>41369</v>
      </c>
      <c r="G24" s="45" t="n">
        <v>7853</v>
      </c>
      <c r="H24" s="46" t="n">
        <v>7200</v>
      </c>
      <c r="I24" s="47" t="n">
        <v>4537</v>
      </c>
      <c r="J24" s="48" t="n">
        <v>628</v>
      </c>
      <c r="K24" s="49" t="n">
        <v>26</v>
      </c>
      <c r="L24" s="50" t="n">
        <v>200</v>
      </c>
      <c r="M24" s="51" t="n">
        <v>41</v>
      </c>
    </row>
    <row r="25">
      <c r="B25" s="14" t="n">
        <v>2020</v>
      </c>
      <c r="C25" s="41" t="n">
        <v>77787</v>
      </c>
      <c r="D25" s="42" t="n">
        <v>14294</v>
      </c>
      <c r="E25" s="43" t="n">
        <v>745</v>
      </c>
      <c r="F25" s="44" t="n">
        <v>42168</v>
      </c>
      <c r="G25" s="45" t="n">
        <v>7995</v>
      </c>
      <c r="H25" s="46" t="n">
        <v>7226</v>
      </c>
      <c r="I25" s="47" t="n">
        <v>4555</v>
      </c>
      <c r="J25" s="48" t="n">
        <v>579</v>
      </c>
      <c r="K25" s="49" t="n">
        <v>29</v>
      </c>
      <c r="L25" s="50" t="n">
        <v>161</v>
      </c>
      <c r="M25" s="51" t="n">
        <v>35</v>
      </c>
    </row>
    <row r="26">
      <c r="B26" s="14" t="n">
        <v>2021</v>
      </c>
      <c r="C26" s="41" t="n">
        <v>79136</v>
      </c>
      <c r="D26" s="42" t="n">
        <v>14576</v>
      </c>
      <c r="E26" s="43" t="n">
        <v>717</v>
      </c>
      <c r="F26" s="44" t="n">
        <v>42272</v>
      </c>
      <c r="G26" s="45" t="n">
        <v>8463</v>
      </c>
      <c r="H26" s="46" t="n">
        <v>7498</v>
      </c>
      <c r="I26" s="47" t="n">
        <v>4820</v>
      </c>
      <c r="J26" s="48" t="n">
        <v>554</v>
      </c>
      <c r="K26" s="49" t="n">
        <v>23</v>
      </c>
      <c r="L26" s="50" t="n">
        <v>179</v>
      </c>
      <c r="M26" s="51" t="n">
        <v>34</v>
      </c>
    </row>
    <row r="27">
      <c r="B27" s="14" t="n">
        <v>2022</v>
      </c>
      <c r="C27" s="41" t="n">
        <v>81290</v>
      </c>
      <c r="D27" s="42" t="n">
        <v>14891</v>
      </c>
      <c r="E27" s="43" t="n">
        <v>638</v>
      </c>
      <c r="F27" s="44" t="n">
        <v>43143</v>
      </c>
      <c r="G27" s="45" t="n">
        <v>8803</v>
      </c>
      <c r="H27" s="46" t="n">
        <v>7789</v>
      </c>
      <c r="I27" s="47" t="n">
        <v>5117</v>
      </c>
      <c r="J27" s="48" t="n">
        <v>517</v>
      </c>
      <c r="K27" s="49" t="n">
        <v>12</v>
      </c>
      <c r="L27" s="50" t="n">
        <v>340</v>
      </c>
      <c r="M27" s="51" t="n">
        <v>40</v>
      </c>
    </row>
    <row r="28">
      <c r="B28" s="27" t="n">
        <v>2023</v>
      </c>
      <c r="C28" s="52" t="n">
        <v>83014</v>
      </c>
      <c r="D28" s="53" t="n">
        <v>15160</v>
      </c>
      <c r="E28" s="54" t="n">
        <v>622</v>
      </c>
      <c r="F28" s="55" t="n">
        <v>43865</v>
      </c>
      <c r="G28" s="56" t="n">
        <v>9118</v>
      </c>
      <c r="H28" s="57" t="n">
        <v>8285</v>
      </c>
      <c r="I28" s="58" t="n">
        <v>5178</v>
      </c>
      <c r="J28" s="59" t="n">
        <v>500</v>
      </c>
      <c r="K28" s="60" t="n">
        <v>30</v>
      </c>
      <c r="L28" s="61" t="n">
        <v>223</v>
      </c>
      <c r="M28" s="62" t="n">
        <v>33</v>
      </c>
    </row>
    <row r="30">
      <c r="B30" s="40" t="s">
        <v>91</v>
      </c>
    </row>
    <row r="31">
      <c r="B31" s="40" t="s">
        <v>92</v>
      </c>
    </row>
    <row r="32">
      <c r="B32" s="40" t="s">
        <v>93</v>
      </c>
    </row>
  </sheetData>
  <mergeCells count="3">
    <mergeCell ref="B30:M30"/>
    <mergeCell ref="B31:M31"/>
    <mergeCell ref="B32:M32"/>
  </mergeCells>
  <pageMargins left="0.7" right="0.7" top="0.75" bottom="0.75" header="0.3" footer="0.3"/>
  <pageSetup paperSize="9" orientation="landscape" scale="50" fitToWidth="0" fitToHeight="0" horizontalDpi="300" verticalDpi="300"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0" tabSelected="false"/>
  </sheetViews>
  <sheetFormatPr defaultRowHeight="15.0" baseColWidth="10"/>
  <cols>
    <col min="1" max="1" width="2.57" hidden="0" customWidth="1"/>
    <col min="2" max="2" width="25.8211111111111" hidden="0" customWidth="1"/>
    <col min="3" max="3" width="10.5371604938272" hidden="0" customWidth="1"/>
  </cols>
  <sheetData>
    <row r="1">
      <c r="B1" s="3" t="s">
        <v>62</v>
      </c>
    </row>
    <row r="4">
      <c r="B4" s="12" t="s">
        <v>875</v>
      </c>
      <c r="C4" s="13" t="s">
        <v>236</v>
      </c>
    </row>
    <row r="5">
      <c r="B5" s="68" t="s">
        <v>78</v>
      </c>
      <c r="C5" s="578" t="n">
        <v>6012</v>
      </c>
    </row>
    <row r="6">
      <c r="B6" s="14" t="s">
        <v>669</v>
      </c>
      <c r="C6" s="577" t="n">
        <v>3603</v>
      </c>
    </row>
    <row r="7">
      <c r="B7" s="14" t="s">
        <v>670</v>
      </c>
      <c r="C7" s="577" t="n">
        <v>59.9</v>
      </c>
    </row>
    <row r="8">
      <c r="B8" s="14" t="s">
        <v>671</v>
      </c>
      <c r="C8" s="577" t="n">
        <v>840</v>
      </c>
    </row>
    <row r="9">
      <c r="B9" s="14" t="s">
        <v>672</v>
      </c>
      <c r="C9" s="577" t="n">
        <v>14</v>
      </c>
    </row>
    <row r="10">
      <c r="B10" s="135" t="s">
        <v>23</v>
      </c>
      <c r="C10" s="135" t="s">
        <v>23</v>
      </c>
    </row>
    <row r="11">
      <c r="B11" s="14" t="s">
        <v>249</v>
      </c>
      <c r="C11" s="577" t="n">
        <v>10</v>
      </c>
    </row>
    <row r="12">
      <c r="B12" s="14" t="s">
        <v>250</v>
      </c>
      <c r="C12" s="577" t="n">
        <v>234</v>
      </c>
    </row>
    <row r="13">
      <c r="B13" s="14" t="s">
        <v>251</v>
      </c>
      <c r="C13" s="577" t="n">
        <v>89</v>
      </c>
    </row>
    <row r="14">
      <c r="B14" s="14" t="s">
        <v>252</v>
      </c>
      <c r="C14" s="577" t="n">
        <v>32</v>
      </c>
    </row>
    <row r="15">
      <c r="B15" s="14" t="s">
        <v>253</v>
      </c>
      <c r="C15" s="577" t="n">
        <v>15</v>
      </c>
    </row>
    <row r="16">
      <c r="B16" s="14" t="s">
        <v>673</v>
      </c>
      <c r="C16" s="577" t="n">
        <v>13</v>
      </c>
    </row>
    <row r="17">
      <c r="B17" s="14" t="s">
        <v>254</v>
      </c>
      <c r="C17" s="577" t="n">
        <v>25</v>
      </c>
    </row>
    <row r="18">
      <c r="B18" s="14" t="s">
        <v>256</v>
      </c>
      <c r="C18" s="577" t="n">
        <v>28</v>
      </c>
    </row>
    <row r="19">
      <c r="B19" s="14" t="s">
        <v>257</v>
      </c>
      <c r="C19" s="577" t="n">
        <v>36</v>
      </c>
    </row>
    <row r="20">
      <c r="B20" s="14" t="s">
        <v>258</v>
      </c>
      <c r="C20" s="577" t="n">
        <v>26</v>
      </c>
    </row>
    <row r="21">
      <c r="B21" s="14" t="s">
        <v>259</v>
      </c>
      <c r="C21" s="577" t="n">
        <v>25</v>
      </c>
    </row>
    <row r="22">
      <c r="B22" s="14" t="s">
        <v>260</v>
      </c>
      <c r="C22" s="577" t="n">
        <v>26</v>
      </c>
    </row>
    <row r="23">
      <c r="B23" s="14" t="s">
        <v>261</v>
      </c>
      <c r="C23" s="577" t="n">
        <v>6</v>
      </c>
    </row>
    <row r="24">
      <c r="B24" s="14" t="s">
        <v>262</v>
      </c>
      <c r="C24" s="577" t="n">
        <v>3</v>
      </c>
    </row>
    <row r="25">
      <c r="B25" s="14" t="s">
        <v>263</v>
      </c>
      <c r="C25" s="577" t="n">
        <v>13</v>
      </c>
    </row>
    <row r="26">
      <c r="B26" s="14" t="s">
        <v>264</v>
      </c>
      <c r="C26" s="577" t="n">
        <v>16</v>
      </c>
    </row>
    <row r="27">
      <c r="B27" s="14" t="s">
        <v>265</v>
      </c>
      <c r="C27" s="577" t="s">
        <v>224</v>
      </c>
    </row>
    <row r="28">
      <c r="B28" s="27" t="s">
        <v>266</v>
      </c>
      <c r="C28" s="579" t="n">
        <v>243</v>
      </c>
    </row>
  </sheetData>
  <pageMargins left="0.7" right="0.7" top="0.75" bottom="0.75" header="0.3" footer="0.3"/>
  <pageSetup paperSize="9" orientation="landscape" scale="50" fitToWidth="0" fitToHeight="0" horizontalDpi="300" verticalDpi="300"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C4918"/>
  </sheetPr>
  <dimension ref="A1"/>
  <sheetViews>
    <sheetView workbookViewId="0" zoomScale="100" showGridLines="0" tabSelected="false"/>
  </sheetViews>
  <sheetFormatPr defaultRowHeight="15.0" baseColWidth="10"/>
  <cols>
    <col min="1" max="1" width="2.57" hidden="0" customWidth="1"/>
    <col min="2" max="2" width="16.71" hidden="0" customWidth="1"/>
    <col min="3" max="3" width="45.71" hidden="0" customWidth="1"/>
    <col min="4" max="4" width="10.71" hidden="0" customWidth="1"/>
    <col min="5" max="5" width="10.71" hidden="0" customWidth="1"/>
    <col min="6" max="6" width="10.71" hidden="0" customWidth="1"/>
  </cols>
  <sheetData>
    <row r="1">
      <c r="B1" s="3" t="s">
        <v>68</v>
      </c>
    </row>
    <row r="4">
      <c r="B4" s="12" t="s">
        <v>876</v>
      </c>
      <c r="C4" s="12" t="s">
        <v>163</v>
      </c>
      <c r="D4" s="13" t="s">
        <v>78</v>
      </c>
      <c r="E4" s="13" t="s">
        <v>675</v>
      </c>
      <c r="F4" s="13" t="s">
        <v>877</v>
      </c>
    </row>
    <row r="5">
      <c r="B5" s="14" t="s">
        <v>100</v>
      </c>
      <c r="C5" s="14" t="s">
        <v>879</v>
      </c>
      <c r="D5" s="580" t="n">
        <v>987</v>
      </c>
      <c r="E5" s="581" t="n">
        <v>604</v>
      </c>
      <c r="F5" s="582" t="n">
        <v>164</v>
      </c>
    </row>
    <row r="6">
      <c r="B6" s="14" t="s">
        <v>100</v>
      </c>
      <c r="C6" s="14" t="s">
        <v>880</v>
      </c>
      <c r="D6" s="580" t="n">
        <v>83</v>
      </c>
      <c r="E6" s="581" t="n">
        <v>51</v>
      </c>
      <c r="F6" s="582" t="n">
        <v>7</v>
      </c>
    </row>
    <row r="7">
      <c r="B7" s="14" t="s">
        <v>878</v>
      </c>
      <c r="C7" s="14" t="s">
        <v>881</v>
      </c>
      <c r="D7" s="580" t="n">
        <v>799</v>
      </c>
      <c r="E7" s="581" t="n">
        <v>700</v>
      </c>
      <c r="F7" s="582" t="n">
        <v>156</v>
      </c>
    </row>
    <row r="8">
      <c r="B8" s="14" t="s">
        <v>100</v>
      </c>
      <c r="C8" s="14" t="s">
        <v>882</v>
      </c>
      <c r="D8" s="580" t="n">
        <v>857</v>
      </c>
      <c r="E8" s="581" t="n">
        <v>684</v>
      </c>
      <c r="F8" s="582" t="n">
        <v>115</v>
      </c>
    </row>
    <row r="9">
      <c r="B9" s="14" t="s">
        <v>100</v>
      </c>
      <c r="C9" s="14" t="s">
        <v>883</v>
      </c>
      <c r="D9" s="580" t="n">
        <v>442</v>
      </c>
      <c r="E9" s="581" t="n">
        <v>22</v>
      </c>
      <c r="F9" s="582" t="n">
        <v>112</v>
      </c>
    </row>
    <row r="10">
      <c r="B10" s="14" t="s">
        <v>100</v>
      </c>
      <c r="C10" s="14" t="s">
        <v>884</v>
      </c>
      <c r="D10" s="580" t="n">
        <v>118</v>
      </c>
      <c r="E10" s="581" t="n">
        <v>99</v>
      </c>
      <c r="F10" s="582" t="n">
        <v>29</v>
      </c>
    </row>
    <row r="11">
      <c r="B11" s="14" t="s">
        <v>100</v>
      </c>
      <c r="C11" s="14" t="s">
        <v>885</v>
      </c>
      <c r="D11" s="580" t="n">
        <v>507</v>
      </c>
      <c r="E11" s="581" t="n">
        <v>237</v>
      </c>
      <c r="F11" s="582" t="n">
        <v>108</v>
      </c>
    </row>
    <row r="12">
      <c r="B12" s="14" t="s">
        <v>100</v>
      </c>
      <c r="C12" s="14" t="s">
        <v>886</v>
      </c>
      <c r="D12" s="580" t="n">
        <v>243</v>
      </c>
      <c r="E12" s="581" t="n">
        <v>145</v>
      </c>
      <c r="F12" s="582" t="n">
        <v>50</v>
      </c>
    </row>
    <row r="13">
      <c r="B13" s="14" t="s">
        <v>102</v>
      </c>
      <c r="C13" s="14" t="s">
        <v>887</v>
      </c>
      <c r="D13" s="580" t="n">
        <v>388</v>
      </c>
      <c r="E13" s="581" t="n">
        <v>36</v>
      </c>
      <c r="F13" s="582" t="n">
        <v>24</v>
      </c>
    </row>
    <row r="14">
      <c r="B14" s="14" t="s">
        <v>103</v>
      </c>
      <c r="C14" s="14" t="s">
        <v>888</v>
      </c>
      <c r="D14" s="580" t="n">
        <v>473</v>
      </c>
      <c r="E14" s="581" t="n">
        <v>16</v>
      </c>
      <c r="F14" s="582" t="n">
        <v>65</v>
      </c>
    </row>
    <row r="15">
      <c r="B15" s="14" t="s">
        <v>103</v>
      </c>
      <c r="C15" s="14" t="s">
        <v>889</v>
      </c>
      <c r="D15" s="580" t="n">
        <v>579</v>
      </c>
      <c r="E15" s="581" t="n">
        <v>303</v>
      </c>
      <c r="F15" s="582" t="n">
        <v>115</v>
      </c>
    </row>
    <row r="16">
      <c r="B16" s="14" t="s">
        <v>103</v>
      </c>
      <c r="C16" s="14" t="s">
        <v>890</v>
      </c>
      <c r="D16" s="580" t="n">
        <v>26</v>
      </c>
      <c r="E16" s="581" t="n">
        <v>0</v>
      </c>
      <c r="F16" s="582" t="n">
        <v>9</v>
      </c>
    </row>
    <row r="17">
      <c r="B17" s="14" t="s">
        <v>108</v>
      </c>
      <c r="C17" s="14" t="s">
        <v>789</v>
      </c>
      <c r="D17" s="580" t="n">
        <v>27</v>
      </c>
      <c r="E17" s="581" t="n">
        <v>21</v>
      </c>
      <c r="F17" s="582" t="n">
        <v>3</v>
      </c>
    </row>
    <row r="18">
      <c r="B18" s="14" t="s">
        <v>157</v>
      </c>
      <c r="C18" s="14" t="s">
        <v>891</v>
      </c>
      <c r="D18" s="580" t="n">
        <v>64</v>
      </c>
      <c r="E18" s="581" t="n">
        <v>5</v>
      </c>
      <c r="F18" s="582" t="n">
        <v>5</v>
      </c>
    </row>
    <row r="19">
      <c r="B19" s="14" t="s">
        <v>157</v>
      </c>
      <c r="C19" s="14" t="s">
        <v>892</v>
      </c>
      <c r="D19" s="580" t="n">
        <v>125</v>
      </c>
      <c r="E19" s="581" t="n">
        <v>57</v>
      </c>
      <c r="F19" s="582" t="n">
        <v>16</v>
      </c>
    </row>
    <row r="20">
      <c r="B20" s="27" t="s">
        <v>157</v>
      </c>
      <c r="C20" s="27" t="s">
        <v>893</v>
      </c>
      <c r="D20" s="583" t="n">
        <v>86</v>
      </c>
      <c r="E20" s="584" t="n">
        <v>42</v>
      </c>
      <c r="F20" s="585" t="n">
        <v>10</v>
      </c>
    </row>
  </sheetData>
  <pageMargins left="0.7" right="0.7" top="0.75" bottom="0.75" header="0.3" footer="0.3"/>
  <pageSetup paperSize="9" orientation="landscape" scale="50" fitToWidth="0" fitToHeight="0" horizontalDpi="300" verticalDpi="300"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93712"/>
  </sheetPr>
  <dimension ref="A1"/>
  <sheetViews>
    <sheetView workbookViewId="0" zoomScale="100" showGridLines="0" tabSelected="false">
      <pane ySplit="4" topLeftCell="A5" activePane="bottomLeft" state="frozen"/>
      <selection pane="bottomLeft"/>
    </sheetView>
  </sheetViews>
  <sheetFormatPr defaultRowHeight="15.0" baseColWidth="10"/>
  <cols>
    <col min="1" max="1" width="2.57" hidden="0" customWidth="1"/>
    <col min="2" max="2" width="7.71" hidden="0" customWidth="1"/>
    <col min="3" max="3" width="2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71</v>
      </c>
    </row>
    <row r="4">
      <c r="B4" s="12" t="s">
        <v>894</v>
      </c>
      <c r="C4" s="12" t="s">
        <v>876</v>
      </c>
      <c r="D4" s="13" t="s">
        <v>78</v>
      </c>
      <c r="E4" s="13" t="s">
        <v>164</v>
      </c>
      <c r="F4" s="13" t="s">
        <v>80</v>
      </c>
      <c r="G4" s="13" t="s">
        <v>81</v>
      </c>
      <c r="H4" s="13" t="s">
        <v>82</v>
      </c>
      <c r="I4" s="13" t="s">
        <v>83</v>
      </c>
      <c r="J4" s="13" t="s">
        <v>84</v>
      </c>
      <c r="K4" s="13" t="s">
        <v>85</v>
      </c>
      <c r="L4" s="13" t="s">
        <v>86</v>
      </c>
      <c r="M4" s="13" t="s">
        <v>895</v>
      </c>
      <c r="N4" s="13" t="s">
        <v>88</v>
      </c>
    </row>
    <row r="5">
      <c r="B5" s="68" t="n">
        <v>4335</v>
      </c>
      <c r="C5" s="619" t="s">
        <v>166</v>
      </c>
      <c r="D5" s="597" t="n">
        <v>83014</v>
      </c>
      <c r="E5" s="598" t="n">
        <v>15160</v>
      </c>
      <c r="F5" s="599" t="n">
        <v>622</v>
      </c>
      <c r="G5" s="600" t="n">
        <v>43865</v>
      </c>
      <c r="H5" s="601" t="n">
        <v>9118</v>
      </c>
      <c r="I5" s="602" t="n">
        <v>8285</v>
      </c>
      <c r="J5" s="603" t="n">
        <v>5178</v>
      </c>
      <c r="K5" s="604" t="n">
        <v>500</v>
      </c>
      <c r="L5" s="605" t="n">
        <v>30</v>
      </c>
      <c r="M5" s="606" t="n">
        <v>223</v>
      </c>
      <c r="N5" s="607" t="n">
        <v>33</v>
      </c>
    </row>
    <row r="6">
      <c r="B6" s="68" t="n">
        <v>4019</v>
      </c>
      <c r="C6" s="619" t="s">
        <v>896</v>
      </c>
      <c r="D6" s="597" t="n">
        <v>9946</v>
      </c>
      <c r="E6" s="598" t="n">
        <v>1836</v>
      </c>
      <c r="F6" s="599" t="n">
        <v>115</v>
      </c>
      <c r="G6" s="600" t="n">
        <v>5143</v>
      </c>
      <c r="H6" s="601" t="n">
        <v>1162</v>
      </c>
      <c r="I6" s="602" t="n">
        <v>971</v>
      </c>
      <c r="J6" s="603" t="n">
        <v>572</v>
      </c>
      <c r="K6" s="604" t="n">
        <v>71</v>
      </c>
      <c r="L6" s="605" t="n">
        <v>0</v>
      </c>
      <c r="M6" s="606" t="n">
        <v>67</v>
      </c>
      <c r="N6" s="607" t="n">
        <v>9</v>
      </c>
    </row>
    <row r="7">
      <c r="B7" s="14" t="n">
        <v>4001</v>
      </c>
      <c r="C7" s="14" t="s">
        <v>100</v>
      </c>
      <c r="D7" s="586" t="n">
        <v>2531</v>
      </c>
      <c r="E7" s="587" t="n">
        <v>407</v>
      </c>
      <c r="F7" s="588" t="n">
        <v>14</v>
      </c>
      <c r="G7" s="589" t="n">
        <v>1155</v>
      </c>
      <c r="H7" s="590" t="n">
        <v>553</v>
      </c>
      <c r="I7" s="591" t="n">
        <v>192</v>
      </c>
      <c r="J7" s="592" t="n">
        <v>145</v>
      </c>
      <c r="K7" s="593" t="n">
        <v>0</v>
      </c>
      <c r="L7" s="594" t="n">
        <v>0</v>
      </c>
      <c r="M7" s="595" t="n">
        <v>56</v>
      </c>
      <c r="N7" s="596" t="n">
        <v>9</v>
      </c>
    </row>
    <row r="8">
      <c r="B8" s="14" t="n">
        <v>4002</v>
      </c>
      <c r="C8" s="14" t="s">
        <v>897</v>
      </c>
      <c r="D8" s="586" t="n">
        <v>119</v>
      </c>
      <c r="E8" s="587" t="n">
        <v>28</v>
      </c>
      <c r="F8" s="588" t="n">
        <v>0</v>
      </c>
      <c r="G8" s="589" t="n">
        <v>91</v>
      </c>
      <c r="H8" s="590" t="n">
        <v>0</v>
      </c>
      <c r="I8" s="591" t="n">
        <v>0</v>
      </c>
      <c r="J8" s="592" t="n">
        <v>0</v>
      </c>
      <c r="K8" s="593" t="n">
        <v>0</v>
      </c>
      <c r="L8" s="594" t="n">
        <v>0</v>
      </c>
      <c r="M8" s="595" t="n">
        <v>0</v>
      </c>
      <c r="N8" s="596" t="n">
        <v>0</v>
      </c>
    </row>
    <row r="9">
      <c r="B9" s="14" t="n">
        <v>4003</v>
      </c>
      <c r="C9" s="14" t="s">
        <v>898</v>
      </c>
      <c r="D9" s="586" t="n">
        <v>1067</v>
      </c>
      <c r="E9" s="587" t="n">
        <v>202</v>
      </c>
      <c r="F9" s="588" t="n">
        <v>23</v>
      </c>
      <c r="G9" s="589" t="n">
        <v>537</v>
      </c>
      <c r="H9" s="590" t="n">
        <v>177</v>
      </c>
      <c r="I9" s="591" t="n">
        <v>114</v>
      </c>
      <c r="J9" s="592" t="n">
        <v>14</v>
      </c>
      <c r="K9" s="593" t="n">
        <v>0</v>
      </c>
      <c r="L9" s="594" t="n">
        <v>0</v>
      </c>
      <c r="M9" s="595" t="n">
        <v>0</v>
      </c>
      <c r="N9" s="596" t="n">
        <v>0</v>
      </c>
    </row>
    <row r="10">
      <c r="B10" s="14" t="n">
        <v>4004</v>
      </c>
      <c r="C10" s="14" t="s">
        <v>101</v>
      </c>
      <c r="D10" s="586" t="n">
        <v>63</v>
      </c>
      <c r="E10" s="587" t="n">
        <v>15</v>
      </c>
      <c r="F10" s="588" t="n">
        <v>0</v>
      </c>
      <c r="G10" s="589" t="n">
        <v>48</v>
      </c>
      <c r="H10" s="590" t="n">
        <v>0</v>
      </c>
      <c r="I10" s="591" t="n">
        <v>0</v>
      </c>
      <c r="J10" s="592" t="n">
        <v>0</v>
      </c>
      <c r="K10" s="593" t="n">
        <v>0</v>
      </c>
      <c r="L10" s="594" t="n">
        <v>0</v>
      </c>
      <c r="M10" s="595" t="n">
        <v>0</v>
      </c>
      <c r="N10" s="596" t="n">
        <v>0</v>
      </c>
    </row>
    <row r="11">
      <c r="B11" s="14" t="n">
        <v>4005</v>
      </c>
      <c r="C11" s="14" t="s">
        <v>899</v>
      </c>
      <c r="D11" s="586" t="n">
        <v>842</v>
      </c>
      <c r="E11" s="587" t="n">
        <v>175</v>
      </c>
      <c r="F11" s="588" t="n">
        <v>14</v>
      </c>
      <c r="G11" s="589" t="n">
        <v>491</v>
      </c>
      <c r="H11" s="590" t="n">
        <v>0</v>
      </c>
      <c r="I11" s="591" t="n">
        <v>114</v>
      </c>
      <c r="J11" s="592" t="n">
        <v>41</v>
      </c>
      <c r="K11" s="593" t="n">
        <v>7</v>
      </c>
      <c r="L11" s="594" t="n">
        <v>0</v>
      </c>
      <c r="M11" s="595" t="n">
        <v>0</v>
      </c>
      <c r="N11" s="596" t="n">
        <v>0</v>
      </c>
    </row>
    <row r="12">
      <c r="B12" s="14" t="n">
        <v>4006</v>
      </c>
      <c r="C12" s="14" t="s">
        <v>167</v>
      </c>
      <c r="D12" s="586" t="n">
        <v>904</v>
      </c>
      <c r="E12" s="587" t="n">
        <v>202</v>
      </c>
      <c r="F12" s="588" t="n">
        <v>0</v>
      </c>
      <c r="G12" s="589" t="n">
        <v>518</v>
      </c>
      <c r="H12" s="590" t="n">
        <v>0</v>
      </c>
      <c r="I12" s="591" t="n">
        <v>113</v>
      </c>
      <c r="J12" s="592" t="n">
        <v>71</v>
      </c>
      <c r="K12" s="593" t="n">
        <v>0</v>
      </c>
      <c r="L12" s="594" t="n">
        <v>0</v>
      </c>
      <c r="M12" s="595" t="n">
        <v>0</v>
      </c>
      <c r="N12" s="596" t="n">
        <v>0</v>
      </c>
    </row>
    <row r="13">
      <c r="B13" s="14" t="n">
        <v>4007</v>
      </c>
      <c r="C13" s="14" t="s">
        <v>900</v>
      </c>
      <c r="D13" s="586" t="n">
        <v>135</v>
      </c>
      <c r="E13" s="587" t="n">
        <v>36</v>
      </c>
      <c r="F13" s="588" t="n">
        <v>0</v>
      </c>
      <c r="G13" s="589" t="n">
        <v>99</v>
      </c>
      <c r="H13" s="590" t="n">
        <v>0</v>
      </c>
      <c r="I13" s="591" t="n">
        <v>0</v>
      </c>
      <c r="J13" s="592" t="n">
        <v>0</v>
      </c>
      <c r="K13" s="593" t="n">
        <v>0</v>
      </c>
      <c r="L13" s="594" t="n">
        <v>0</v>
      </c>
      <c r="M13" s="595" t="n">
        <v>0</v>
      </c>
      <c r="N13" s="596" t="n">
        <v>0</v>
      </c>
    </row>
    <row r="14">
      <c r="B14" s="14" t="n">
        <v>4008</v>
      </c>
      <c r="C14" s="14" t="s">
        <v>901</v>
      </c>
      <c r="D14" s="586" t="n">
        <v>666</v>
      </c>
      <c r="E14" s="587" t="n">
        <v>144</v>
      </c>
      <c r="F14" s="588" t="n">
        <v>0</v>
      </c>
      <c r="G14" s="589" t="n">
        <v>394</v>
      </c>
      <c r="H14" s="590" t="n">
        <v>0</v>
      </c>
      <c r="I14" s="591" t="n">
        <v>83</v>
      </c>
      <c r="J14" s="592" t="n">
        <v>45</v>
      </c>
      <c r="K14" s="593" t="n">
        <v>0</v>
      </c>
      <c r="L14" s="594" t="n">
        <v>0</v>
      </c>
      <c r="M14" s="595" t="n">
        <v>0</v>
      </c>
      <c r="N14" s="596" t="n">
        <v>0</v>
      </c>
    </row>
    <row r="15">
      <c r="B15" s="14" t="n">
        <v>4009</v>
      </c>
      <c r="C15" s="14" t="s">
        <v>902</v>
      </c>
      <c r="D15" s="586" t="n">
        <v>445</v>
      </c>
      <c r="E15" s="587" t="n">
        <v>73</v>
      </c>
      <c r="F15" s="588" t="n">
        <v>0</v>
      </c>
      <c r="G15" s="589" t="n">
        <v>265</v>
      </c>
      <c r="H15" s="590" t="n">
        <v>0</v>
      </c>
      <c r="I15" s="591" t="n">
        <v>66</v>
      </c>
      <c r="J15" s="592" t="n">
        <v>41</v>
      </c>
      <c r="K15" s="593" t="n">
        <v>0</v>
      </c>
      <c r="L15" s="594" t="n">
        <v>0</v>
      </c>
      <c r="M15" s="595" t="n">
        <v>0</v>
      </c>
      <c r="N15" s="596" t="n">
        <v>0</v>
      </c>
    </row>
    <row r="16">
      <c r="B16" s="14" t="n">
        <v>4010</v>
      </c>
      <c r="C16" s="14" t="s">
        <v>903</v>
      </c>
      <c r="D16" s="586" t="n">
        <v>1234</v>
      </c>
      <c r="E16" s="587" t="n">
        <v>198</v>
      </c>
      <c r="F16" s="588" t="n">
        <v>23</v>
      </c>
      <c r="G16" s="589" t="n">
        <v>521</v>
      </c>
      <c r="H16" s="590" t="n">
        <v>154</v>
      </c>
      <c r="I16" s="591" t="n">
        <v>164</v>
      </c>
      <c r="J16" s="592" t="n">
        <v>111</v>
      </c>
      <c r="K16" s="593" t="n">
        <v>52</v>
      </c>
      <c r="L16" s="594" t="n">
        <v>0</v>
      </c>
      <c r="M16" s="595" t="n">
        <v>11</v>
      </c>
      <c r="N16" s="596" t="n">
        <v>0</v>
      </c>
    </row>
    <row r="17">
      <c r="B17" s="14" t="n">
        <v>4012</v>
      </c>
      <c r="C17" s="14" t="s">
        <v>168</v>
      </c>
      <c r="D17" s="586" t="n">
        <v>1504</v>
      </c>
      <c r="E17" s="587" t="n">
        <v>260</v>
      </c>
      <c r="F17" s="588" t="n">
        <v>26</v>
      </c>
      <c r="G17" s="589" t="n">
        <v>711</v>
      </c>
      <c r="H17" s="590" t="n">
        <v>278</v>
      </c>
      <c r="I17" s="591" t="n">
        <v>125</v>
      </c>
      <c r="J17" s="592" t="n">
        <v>104</v>
      </c>
      <c r="K17" s="593" t="n">
        <v>0</v>
      </c>
      <c r="L17" s="594" t="n">
        <v>0</v>
      </c>
      <c r="M17" s="595" t="n">
        <v>0</v>
      </c>
      <c r="N17" s="596" t="n">
        <v>0</v>
      </c>
    </row>
    <row r="18">
      <c r="B18" s="14" t="n">
        <v>4013</v>
      </c>
      <c r="C18" s="14" t="s">
        <v>102</v>
      </c>
      <c r="D18" s="586" t="n">
        <v>436</v>
      </c>
      <c r="E18" s="587" t="n">
        <v>96</v>
      </c>
      <c r="F18" s="588" t="n">
        <v>15</v>
      </c>
      <c r="G18" s="589" t="n">
        <v>313</v>
      </c>
      <c r="H18" s="590" t="n">
        <v>0</v>
      </c>
      <c r="I18" s="591" t="n">
        <v>0</v>
      </c>
      <c r="J18" s="592" t="n">
        <v>0</v>
      </c>
      <c r="K18" s="593" t="n">
        <v>12</v>
      </c>
      <c r="L18" s="594" t="n">
        <v>0</v>
      </c>
      <c r="M18" s="595" t="n">
        <v>0</v>
      </c>
      <c r="N18" s="596" t="n">
        <v>0</v>
      </c>
    </row>
    <row r="19">
      <c r="B19" s="68" t="n">
        <v>4059</v>
      </c>
      <c r="C19" s="619" t="s">
        <v>904</v>
      </c>
      <c r="D19" s="597" t="n">
        <v>17597</v>
      </c>
      <c r="E19" s="598" t="n">
        <v>3095</v>
      </c>
      <c r="F19" s="599" t="n">
        <v>140</v>
      </c>
      <c r="G19" s="600" t="n">
        <v>9354</v>
      </c>
      <c r="H19" s="601" t="n">
        <v>2131</v>
      </c>
      <c r="I19" s="602" t="n">
        <v>1603</v>
      </c>
      <c r="J19" s="603" t="n">
        <v>1011</v>
      </c>
      <c r="K19" s="604" t="n">
        <v>157</v>
      </c>
      <c r="L19" s="605" t="n">
        <v>0</v>
      </c>
      <c r="M19" s="606" t="n">
        <v>106</v>
      </c>
      <c r="N19" s="607" t="n">
        <v>0</v>
      </c>
    </row>
    <row r="20">
      <c r="B20" s="14" t="n">
        <v>4021</v>
      </c>
      <c r="C20" s="14" t="s">
        <v>103</v>
      </c>
      <c r="D20" s="586" t="n">
        <v>2479</v>
      </c>
      <c r="E20" s="587" t="n">
        <v>359</v>
      </c>
      <c r="F20" s="588" t="n">
        <v>0</v>
      </c>
      <c r="G20" s="589" t="n">
        <v>1115</v>
      </c>
      <c r="H20" s="590" t="n">
        <v>571</v>
      </c>
      <c r="I20" s="591" t="n">
        <v>268</v>
      </c>
      <c r="J20" s="592" t="n">
        <v>118</v>
      </c>
      <c r="K20" s="593" t="n">
        <v>0</v>
      </c>
      <c r="L20" s="594" t="n">
        <v>0</v>
      </c>
      <c r="M20" s="595" t="n">
        <v>48</v>
      </c>
      <c r="N20" s="596" t="n">
        <v>0</v>
      </c>
    </row>
    <row r="21">
      <c r="B21" s="14" t="n">
        <v>4022</v>
      </c>
      <c r="C21" s="14" t="s">
        <v>905</v>
      </c>
      <c r="D21" s="586" t="n">
        <v>110</v>
      </c>
      <c r="E21" s="587" t="n">
        <v>32</v>
      </c>
      <c r="F21" s="588" t="n">
        <v>0</v>
      </c>
      <c r="G21" s="589" t="n">
        <v>78</v>
      </c>
      <c r="H21" s="590" t="n">
        <v>0</v>
      </c>
      <c r="I21" s="591" t="n">
        <v>0</v>
      </c>
      <c r="J21" s="592" t="n">
        <v>0</v>
      </c>
      <c r="K21" s="593" t="n">
        <v>0</v>
      </c>
      <c r="L21" s="594" t="n">
        <v>0</v>
      </c>
      <c r="M21" s="595" t="n">
        <v>0</v>
      </c>
      <c r="N21" s="596" t="n">
        <v>0</v>
      </c>
    </row>
    <row r="22">
      <c r="B22" s="14" t="n">
        <v>4023</v>
      </c>
      <c r="C22" s="14" t="s">
        <v>906</v>
      </c>
      <c r="D22" s="586" t="n">
        <v>267</v>
      </c>
      <c r="E22" s="587" t="n">
        <v>67</v>
      </c>
      <c r="F22" s="588" t="n">
        <v>0</v>
      </c>
      <c r="G22" s="589" t="n">
        <v>200</v>
      </c>
      <c r="H22" s="590" t="n">
        <v>0</v>
      </c>
      <c r="I22" s="591" t="n">
        <v>0</v>
      </c>
      <c r="J22" s="592" t="n">
        <v>0</v>
      </c>
      <c r="K22" s="593" t="n">
        <v>0</v>
      </c>
      <c r="L22" s="594" t="n">
        <v>0</v>
      </c>
      <c r="M22" s="595" t="n">
        <v>0</v>
      </c>
      <c r="N22" s="596" t="n">
        <v>0</v>
      </c>
    </row>
    <row r="23">
      <c r="B23" s="14" t="n">
        <v>4024</v>
      </c>
      <c r="C23" s="14" t="s">
        <v>907</v>
      </c>
      <c r="D23" s="586" t="n">
        <v>277</v>
      </c>
      <c r="E23" s="587" t="n">
        <v>60</v>
      </c>
      <c r="F23" s="588" t="n">
        <v>0</v>
      </c>
      <c r="G23" s="589" t="n">
        <v>217</v>
      </c>
      <c r="H23" s="590" t="n">
        <v>0</v>
      </c>
      <c r="I23" s="591" t="n">
        <v>0</v>
      </c>
      <c r="J23" s="592" t="n">
        <v>0</v>
      </c>
      <c r="K23" s="593" t="n">
        <v>0</v>
      </c>
      <c r="L23" s="594" t="n">
        <v>0</v>
      </c>
      <c r="M23" s="595" t="n">
        <v>0</v>
      </c>
      <c r="N23" s="596" t="n">
        <v>0</v>
      </c>
    </row>
    <row r="24">
      <c r="B24" s="14" t="n">
        <v>4049</v>
      </c>
      <c r="C24" s="14" t="s">
        <v>908</v>
      </c>
      <c r="D24" s="586" t="n">
        <v>448</v>
      </c>
      <c r="E24" s="587" t="n">
        <v>122</v>
      </c>
      <c r="F24" s="588" t="n">
        <v>0</v>
      </c>
      <c r="G24" s="589" t="n">
        <v>326</v>
      </c>
      <c r="H24" s="590" t="n">
        <v>0</v>
      </c>
      <c r="I24" s="591" t="n">
        <v>0</v>
      </c>
      <c r="J24" s="592" t="n">
        <v>0</v>
      </c>
      <c r="K24" s="593" t="n">
        <v>0</v>
      </c>
      <c r="L24" s="594" t="n">
        <v>0</v>
      </c>
      <c r="M24" s="595" t="n">
        <v>0</v>
      </c>
      <c r="N24" s="596" t="n">
        <v>0</v>
      </c>
    </row>
    <row r="25">
      <c r="B25" s="14" t="n">
        <v>4026</v>
      </c>
      <c r="C25" s="14" t="s">
        <v>104</v>
      </c>
      <c r="D25" s="586" t="n">
        <v>313</v>
      </c>
      <c r="E25" s="587" t="n">
        <v>64</v>
      </c>
      <c r="F25" s="588" t="n">
        <v>0</v>
      </c>
      <c r="G25" s="589" t="n">
        <v>249</v>
      </c>
      <c r="H25" s="590" t="n">
        <v>0</v>
      </c>
      <c r="I25" s="591" t="n">
        <v>0</v>
      </c>
      <c r="J25" s="592" t="n">
        <v>0</v>
      </c>
      <c r="K25" s="593" t="n">
        <v>0</v>
      </c>
      <c r="L25" s="594" t="n">
        <v>0</v>
      </c>
      <c r="M25" s="595" t="n">
        <v>0</v>
      </c>
      <c r="N25" s="596" t="n">
        <v>0</v>
      </c>
    </row>
    <row r="26">
      <c r="B26" s="14" t="n">
        <v>4027</v>
      </c>
      <c r="C26" s="14" t="s">
        <v>169</v>
      </c>
      <c r="D26" s="586" t="n">
        <v>506</v>
      </c>
      <c r="E26" s="587" t="n">
        <v>126</v>
      </c>
      <c r="F26" s="588" t="n">
        <v>13</v>
      </c>
      <c r="G26" s="589" t="n">
        <v>367</v>
      </c>
      <c r="H26" s="590" t="n">
        <v>0</v>
      </c>
      <c r="I26" s="591" t="n">
        <v>0</v>
      </c>
      <c r="J26" s="592" t="n">
        <v>0</v>
      </c>
      <c r="K26" s="593" t="n">
        <v>0</v>
      </c>
      <c r="L26" s="594" t="n">
        <v>0</v>
      </c>
      <c r="M26" s="595" t="n">
        <v>0</v>
      </c>
      <c r="N26" s="596" t="n">
        <v>0</v>
      </c>
    </row>
    <row r="27">
      <c r="B27" s="14" t="n">
        <v>4028</v>
      </c>
      <c r="C27" s="14" t="s">
        <v>909</v>
      </c>
      <c r="D27" s="586" t="n">
        <v>109</v>
      </c>
      <c r="E27" s="587" t="n">
        <v>17</v>
      </c>
      <c r="F27" s="588" t="n">
        <v>0</v>
      </c>
      <c r="G27" s="589" t="n">
        <v>92</v>
      </c>
      <c r="H27" s="590" t="n">
        <v>0</v>
      </c>
      <c r="I27" s="591" t="n">
        <v>0</v>
      </c>
      <c r="J27" s="592" t="n">
        <v>0</v>
      </c>
      <c r="K27" s="593" t="n">
        <v>0</v>
      </c>
      <c r="L27" s="594" t="n">
        <v>0</v>
      </c>
      <c r="M27" s="595" t="n">
        <v>0</v>
      </c>
      <c r="N27" s="596" t="n">
        <v>0</v>
      </c>
    </row>
    <row r="28">
      <c r="B28" s="14" t="n">
        <v>4029</v>
      </c>
      <c r="C28" s="14" t="s">
        <v>910</v>
      </c>
      <c r="D28" s="586" t="n">
        <v>624</v>
      </c>
      <c r="E28" s="587" t="n">
        <v>125</v>
      </c>
      <c r="F28" s="588" t="n">
        <v>27</v>
      </c>
      <c r="G28" s="589" t="n">
        <v>315</v>
      </c>
      <c r="H28" s="590" t="n">
        <v>0</v>
      </c>
      <c r="I28" s="591" t="n">
        <v>73</v>
      </c>
      <c r="J28" s="592" t="n">
        <v>43</v>
      </c>
      <c r="K28" s="593" t="n">
        <v>41</v>
      </c>
      <c r="L28" s="594" t="n">
        <v>0</v>
      </c>
      <c r="M28" s="595" t="n">
        <v>0</v>
      </c>
      <c r="N28" s="596" t="n">
        <v>0</v>
      </c>
    </row>
    <row r="29">
      <c r="B29" s="14" t="n">
        <v>4030</v>
      </c>
      <c r="C29" s="14" t="s">
        <v>911</v>
      </c>
      <c r="D29" s="586" t="n">
        <v>176</v>
      </c>
      <c r="E29" s="587" t="n">
        <v>41</v>
      </c>
      <c r="F29" s="588" t="n">
        <v>0</v>
      </c>
      <c r="G29" s="589" t="n">
        <v>135</v>
      </c>
      <c r="H29" s="590" t="n">
        <v>0</v>
      </c>
      <c r="I29" s="591" t="n">
        <v>0</v>
      </c>
      <c r="J29" s="592" t="n">
        <v>0</v>
      </c>
      <c r="K29" s="593" t="n">
        <v>0</v>
      </c>
      <c r="L29" s="594" t="n">
        <v>0</v>
      </c>
      <c r="M29" s="595" t="n">
        <v>0</v>
      </c>
      <c r="N29" s="596" t="n">
        <v>0</v>
      </c>
    </row>
    <row r="30">
      <c r="B30" s="14" t="n">
        <v>4031</v>
      </c>
      <c r="C30" s="14" t="s">
        <v>912</v>
      </c>
      <c r="D30" s="586" t="n">
        <v>219</v>
      </c>
      <c r="E30" s="587" t="n">
        <v>34</v>
      </c>
      <c r="F30" s="588" t="n">
        <v>0</v>
      </c>
      <c r="G30" s="589" t="n">
        <v>185</v>
      </c>
      <c r="H30" s="590" t="n">
        <v>0</v>
      </c>
      <c r="I30" s="591" t="n">
        <v>0</v>
      </c>
      <c r="J30" s="592" t="n">
        <v>0</v>
      </c>
      <c r="K30" s="593" t="n">
        <v>0</v>
      </c>
      <c r="L30" s="594" t="n">
        <v>0</v>
      </c>
      <c r="M30" s="595" t="n">
        <v>0</v>
      </c>
      <c r="N30" s="596" t="n">
        <v>0</v>
      </c>
    </row>
    <row r="31">
      <c r="B31" s="14" t="n">
        <v>4032</v>
      </c>
      <c r="C31" s="14" t="s">
        <v>170</v>
      </c>
      <c r="D31" s="586" t="n">
        <v>190</v>
      </c>
      <c r="E31" s="587" t="n">
        <v>53</v>
      </c>
      <c r="F31" s="588" t="n">
        <v>0</v>
      </c>
      <c r="G31" s="589" t="n">
        <v>137</v>
      </c>
      <c r="H31" s="590" t="n">
        <v>0</v>
      </c>
      <c r="I31" s="591" t="n">
        <v>0</v>
      </c>
      <c r="J31" s="592" t="n">
        <v>0</v>
      </c>
      <c r="K31" s="593" t="n">
        <v>0</v>
      </c>
      <c r="L31" s="594" t="n">
        <v>0</v>
      </c>
      <c r="M31" s="595" t="n">
        <v>0</v>
      </c>
      <c r="N31" s="596" t="n">
        <v>0</v>
      </c>
    </row>
    <row r="32">
      <c r="B32" s="14" t="n">
        <v>4033</v>
      </c>
      <c r="C32" s="14" t="s">
        <v>913</v>
      </c>
      <c r="D32" s="586" t="n">
        <v>1188</v>
      </c>
      <c r="E32" s="587" t="n">
        <v>149</v>
      </c>
      <c r="F32" s="588" t="n">
        <v>19</v>
      </c>
      <c r="G32" s="589" t="n">
        <v>364</v>
      </c>
      <c r="H32" s="590" t="n">
        <v>303</v>
      </c>
      <c r="I32" s="591" t="n">
        <v>174</v>
      </c>
      <c r="J32" s="592" t="n">
        <v>132</v>
      </c>
      <c r="K32" s="593" t="n">
        <v>47</v>
      </c>
      <c r="L32" s="594" t="n">
        <v>0</v>
      </c>
      <c r="M32" s="595" t="n">
        <v>0</v>
      </c>
      <c r="N32" s="596" t="n">
        <v>0</v>
      </c>
    </row>
    <row r="33">
      <c r="B33" s="14" t="n">
        <v>4034</v>
      </c>
      <c r="C33" s="14" t="s">
        <v>914</v>
      </c>
      <c r="D33" s="586" t="n">
        <v>990</v>
      </c>
      <c r="E33" s="587" t="n">
        <v>193</v>
      </c>
      <c r="F33" s="588" t="n">
        <v>0</v>
      </c>
      <c r="G33" s="589" t="n">
        <v>569</v>
      </c>
      <c r="H33" s="590" t="n">
        <v>0</v>
      </c>
      <c r="I33" s="591" t="n">
        <v>110</v>
      </c>
      <c r="J33" s="592" t="n">
        <v>106</v>
      </c>
      <c r="K33" s="593" t="n">
        <v>0</v>
      </c>
      <c r="L33" s="594" t="n">
        <v>0</v>
      </c>
      <c r="M33" s="595" t="n">
        <v>12</v>
      </c>
      <c r="N33" s="596" t="n">
        <v>0</v>
      </c>
    </row>
    <row r="34">
      <c r="B34" s="14" t="n">
        <v>4035</v>
      </c>
      <c r="C34" s="14" t="s">
        <v>915</v>
      </c>
      <c r="D34" s="586" t="n">
        <v>812</v>
      </c>
      <c r="E34" s="587" t="n">
        <v>93</v>
      </c>
      <c r="F34" s="588" t="n">
        <v>0</v>
      </c>
      <c r="G34" s="589" t="n">
        <v>302</v>
      </c>
      <c r="H34" s="590" t="n">
        <v>185</v>
      </c>
      <c r="I34" s="591" t="n">
        <v>155</v>
      </c>
      <c r="J34" s="592" t="n">
        <v>77</v>
      </c>
      <c r="K34" s="593" t="n">
        <v>0</v>
      </c>
      <c r="L34" s="594" t="n">
        <v>0</v>
      </c>
      <c r="M34" s="595" t="n">
        <v>0</v>
      </c>
      <c r="N34" s="596" t="n">
        <v>0</v>
      </c>
    </row>
    <row r="35">
      <c r="B35" s="14" t="n">
        <v>4037</v>
      </c>
      <c r="C35" s="14" t="s">
        <v>916</v>
      </c>
      <c r="D35" s="586" t="n">
        <v>343</v>
      </c>
      <c r="E35" s="587" t="n">
        <v>84</v>
      </c>
      <c r="F35" s="588" t="n">
        <v>0</v>
      </c>
      <c r="G35" s="589" t="n">
        <v>259</v>
      </c>
      <c r="H35" s="590" t="n">
        <v>0</v>
      </c>
      <c r="I35" s="591" t="n">
        <v>0</v>
      </c>
      <c r="J35" s="592" t="n">
        <v>0</v>
      </c>
      <c r="K35" s="593" t="n">
        <v>0</v>
      </c>
      <c r="L35" s="594" t="n">
        <v>0</v>
      </c>
      <c r="M35" s="595" t="n">
        <v>0</v>
      </c>
      <c r="N35" s="596" t="n">
        <v>0</v>
      </c>
    </row>
    <row r="36">
      <c r="B36" s="14" t="n">
        <v>4038</v>
      </c>
      <c r="C36" s="14" t="s">
        <v>917</v>
      </c>
      <c r="D36" s="586" t="n">
        <v>1081</v>
      </c>
      <c r="E36" s="587" t="n">
        <v>177</v>
      </c>
      <c r="F36" s="588" t="n">
        <v>25</v>
      </c>
      <c r="G36" s="589" t="n">
        <v>574</v>
      </c>
      <c r="H36" s="590" t="n">
        <v>134</v>
      </c>
      <c r="I36" s="591" t="n">
        <v>120</v>
      </c>
      <c r="J36" s="592" t="n">
        <v>51</v>
      </c>
      <c r="K36" s="593" t="n">
        <v>0</v>
      </c>
      <c r="L36" s="594" t="n">
        <v>0</v>
      </c>
      <c r="M36" s="595" t="n">
        <v>0</v>
      </c>
      <c r="N36" s="596" t="n">
        <v>0</v>
      </c>
    </row>
    <row r="37">
      <c r="B37" s="14" t="n">
        <v>4039</v>
      </c>
      <c r="C37" s="14" t="s">
        <v>918</v>
      </c>
      <c r="D37" s="586" t="n">
        <v>153</v>
      </c>
      <c r="E37" s="587" t="n">
        <v>42</v>
      </c>
      <c r="F37" s="588" t="n">
        <v>0</v>
      </c>
      <c r="G37" s="589" t="n">
        <v>111</v>
      </c>
      <c r="H37" s="590" t="n">
        <v>0</v>
      </c>
      <c r="I37" s="591" t="n">
        <v>0</v>
      </c>
      <c r="J37" s="592" t="n">
        <v>0</v>
      </c>
      <c r="K37" s="593" t="n">
        <v>0</v>
      </c>
      <c r="L37" s="594" t="n">
        <v>0</v>
      </c>
      <c r="M37" s="595" t="n">
        <v>0</v>
      </c>
      <c r="N37" s="596" t="n">
        <v>0</v>
      </c>
    </row>
    <row r="38">
      <c r="B38" s="14" t="n">
        <v>4040</v>
      </c>
      <c r="C38" s="14" t="s">
        <v>919</v>
      </c>
      <c r="D38" s="586" t="n">
        <v>1716</v>
      </c>
      <c r="E38" s="587" t="n">
        <v>271</v>
      </c>
      <c r="F38" s="588" t="n">
        <v>0</v>
      </c>
      <c r="G38" s="589" t="n">
        <v>877</v>
      </c>
      <c r="H38" s="590" t="n">
        <v>205</v>
      </c>
      <c r="I38" s="591" t="n">
        <v>191</v>
      </c>
      <c r="J38" s="592" t="n">
        <v>172</v>
      </c>
      <c r="K38" s="593" t="n">
        <v>0</v>
      </c>
      <c r="L38" s="594" t="n">
        <v>0</v>
      </c>
      <c r="M38" s="595" t="n">
        <v>0</v>
      </c>
      <c r="N38" s="596" t="n">
        <v>0</v>
      </c>
    </row>
    <row r="39">
      <c r="B39" s="14" t="n">
        <v>4041</v>
      </c>
      <c r="C39" s="14" t="s">
        <v>920</v>
      </c>
      <c r="D39" s="586" t="n">
        <v>259</v>
      </c>
      <c r="E39" s="587" t="n">
        <v>75</v>
      </c>
      <c r="F39" s="588" t="n">
        <v>0</v>
      </c>
      <c r="G39" s="589" t="n">
        <v>120</v>
      </c>
      <c r="H39" s="590" t="n">
        <v>0</v>
      </c>
      <c r="I39" s="591" t="n">
        <v>38</v>
      </c>
      <c r="J39" s="592" t="n">
        <v>26</v>
      </c>
      <c r="K39" s="593" t="n">
        <v>0</v>
      </c>
      <c r="L39" s="594" t="n">
        <v>0</v>
      </c>
      <c r="M39" s="595" t="n">
        <v>0</v>
      </c>
      <c r="N39" s="596" t="n">
        <v>0</v>
      </c>
    </row>
    <row r="40">
      <c r="B40" s="14" t="n">
        <v>4042</v>
      </c>
      <c r="C40" s="14" t="s">
        <v>105</v>
      </c>
      <c r="D40" s="586" t="n">
        <v>393</v>
      </c>
      <c r="E40" s="587" t="n">
        <v>48</v>
      </c>
      <c r="F40" s="588" t="n">
        <v>0</v>
      </c>
      <c r="G40" s="589" t="n">
        <v>151</v>
      </c>
      <c r="H40" s="590" t="n">
        <v>159</v>
      </c>
      <c r="I40" s="591" t="n">
        <v>0</v>
      </c>
      <c r="J40" s="592" t="n">
        <v>0</v>
      </c>
      <c r="K40" s="593" t="n">
        <v>0</v>
      </c>
      <c r="L40" s="594" t="n">
        <v>0</v>
      </c>
      <c r="M40" s="595" t="n">
        <v>35</v>
      </c>
      <c r="N40" s="596" t="n">
        <v>0</v>
      </c>
    </row>
    <row r="41">
      <c r="B41" s="14" t="n">
        <v>4044</v>
      </c>
      <c r="C41" s="14" t="s">
        <v>921</v>
      </c>
      <c r="D41" s="586" t="n">
        <v>781</v>
      </c>
      <c r="E41" s="587" t="n">
        <v>156</v>
      </c>
      <c r="F41" s="588" t="n">
        <v>13</v>
      </c>
      <c r="G41" s="589" t="n">
        <v>436</v>
      </c>
      <c r="H41" s="590" t="n">
        <v>0</v>
      </c>
      <c r="I41" s="591" t="n">
        <v>109</v>
      </c>
      <c r="J41" s="592" t="n">
        <v>67</v>
      </c>
      <c r="K41" s="593" t="n">
        <v>0</v>
      </c>
      <c r="L41" s="594" t="n">
        <v>0</v>
      </c>
      <c r="M41" s="595" t="n">
        <v>0</v>
      </c>
      <c r="N41" s="596" t="n">
        <v>0</v>
      </c>
    </row>
    <row r="42">
      <c r="B42" s="14" t="n">
        <v>4045</v>
      </c>
      <c r="C42" s="14" t="s">
        <v>153</v>
      </c>
      <c r="D42" s="586" t="n">
        <v>2610</v>
      </c>
      <c r="E42" s="587" t="n">
        <v>386</v>
      </c>
      <c r="F42" s="588" t="n">
        <v>31</v>
      </c>
      <c r="G42" s="589" t="n">
        <v>1207</v>
      </c>
      <c r="H42" s="590" t="n">
        <v>574</v>
      </c>
      <c r="I42" s="591" t="n">
        <v>217</v>
      </c>
      <c r="J42" s="592" t="n">
        <v>115</v>
      </c>
      <c r="K42" s="593" t="n">
        <v>69</v>
      </c>
      <c r="L42" s="594" t="n">
        <v>0</v>
      </c>
      <c r="M42" s="595" t="n">
        <v>11</v>
      </c>
      <c r="N42" s="596" t="n">
        <v>0</v>
      </c>
    </row>
    <row r="43">
      <c r="B43" s="14" t="n">
        <v>4046</v>
      </c>
      <c r="C43" s="14" t="s">
        <v>922</v>
      </c>
      <c r="D43" s="586" t="n">
        <v>196</v>
      </c>
      <c r="E43" s="587" t="n">
        <v>39</v>
      </c>
      <c r="F43" s="588" t="n">
        <v>0</v>
      </c>
      <c r="G43" s="589" t="n">
        <v>157</v>
      </c>
      <c r="H43" s="590" t="n">
        <v>0</v>
      </c>
      <c r="I43" s="591" t="n">
        <v>0</v>
      </c>
      <c r="J43" s="592" t="n">
        <v>0</v>
      </c>
      <c r="K43" s="593" t="n">
        <v>0</v>
      </c>
      <c r="L43" s="594" t="n">
        <v>0</v>
      </c>
      <c r="M43" s="595" t="n">
        <v>0</v>
      </c>
      <c r="N43" s="596" t="n">
        <v>0</v>
      </c>
    </row>
    <row r="44">
      <c r="B44" s="14" t="n">
        <v>4047</v>
      </c>
      <c r="C44" s="14" t="s">
        <v>923</v>
      </c>
      <c r="D44" s="586" t="n">
        <v>619</v>
      </c>
      <c r="E44" s="587" t="n">
        <v>137</v>
      </c>
      <c r="F44" s="588" t="n">
        <v>0</v>
      </c>
      <c r="G44" s="589" t="n">
        <v>361</v>
      </c>
      <c r="H44" s="590" t="n">
        <v>0</v>
      </c>
      <c r="I44" s="591" t="n">
        <v>63</v>
      </c>
      <c r="J44" s="592" t="n">
        <v>58</v>
      </c>
      <c r="K44" s="593" t="n">
        <v>0</v>
      </c>
      <c r="L44" s="594" t="n">
        <v>0</v>
      </c>
      <c r="M44" s="595" t="n">
        <v>0</v>
      </c>
      <c r="N44" s="596" t="n">
        <v>0</v>
      </c>
    </row>
    <row r="45">
      <c r="B45" s="14" t="n">
        <v>4048</v>
      </c>
      <c r="C45" s="14" t="s">
        <v>924</v>
      </c>
      <c r="D45" s="586" t="n">
        <v>738</v>
      </c>
      <c r="E45" s="587" t="n">
        <v>145</v>
      </c>
      <c r="F45" s="588" t="n">
        <v>12</v>
      </c>
      <c r="G45" s="589" t="n">
        <v>450</v>
      </c>
      <c r="H45" s="590" t="n">
        <v>0</v>
      </c>
      <c r="I45" s="591" t="n">
        <v>85</v>
      </c>
      <c r="J45" s="592" t="n">
        <v>46</v>
      </c>
      <c r="K45" s="593" t="n">
        <v>0</v>
      </c>
      <c r="L45" s="594" t="n">
        <v>0</v>
      </c>
      <c r="M45" s="595" t="n">
        <v>0</v>
      </c>
      <c r="N45" s="596" t="n">
        <v>0</v>
      </c>
    </row>
    <row r="46">
      <c r="B46" s="68" t="n">
        <v>4089</v>
      </c>
      <c r="C46" s="619" t="s">
        <v>925</v>
      </c>
      <c r="D46" s="597" t="n">
        <v>9842</v>
      </c>
      <c r="E46" s="598" t="n">
        <v>1788</v>
      </c>
      <c r="F46" s="599" t="n">
        <v>73</v>
      </c>
      <c r="G46" s="600" t="n">
        <v>5098</v>
      </c>
      <c r="H46" s="601" t="n">
        <v>1101</v>
      </c>
      <c r="I46" s="602" t="n">
        <v>1102</v>
      </c>
      <c r="J46" s="603" t="n">
        <v>657</v>
      </c>
      <c r="K46" s="604" t="n">
        <v>0</v>
      </c>
      <c r="L46" s="605" t="n">
        <v>0</v>
      </c>
      <c r="M46" s="606" t="n">
        <v>23</v>
      </c>
      <c r="N46" s="607" t="n">
        <v>0</v>
      </c>
    </row>
    <row r="47">
      <c r="B47" s="14" t="n">
        <v>4061</v>
      </c>
      <c r="C47" s="14" t="s">
        <v>926</v>
      </c>
      <c r="D47" s="586" t="n">
        <v>157</v>
      </c>
      <c r="E47" s="587" t="n">
        <v>40</v>
      </c>
      <c r="F47" s="588" t="n">
        <v>0</v>
      </c>
      <c r="G47" s="589" t="n">
        <v>117</v>
      </c>
      <c r="H47" s="590" t="n">
        <v>0</v>
      </c>
      <c r="I47" s="591" t="n">
        <v>0</v>
      </c>
      <c r="J47" s="592" t="n">
        <v>0</v>
      </c>
      <c r="K47" s="593" t="n">
        <v>0</v>
      </c>
      <c r="L47" s="594" t="n">
        <v>0</v>
      </c>
      <c r="M47" s="595" t="n">
        <v>0</v>
      </c>
      <c r="N47" s="596" t="n">
        <v>0</v>
      </c>
    </row>
    <row r="48">
      <c r="B48" s="14" t="n">
        <v>4062</v>
      </c>
      <c r="C48" s="14" t="s">
        <v>927</v>
      </c>
      <c r="D48" s="586" t="n">
        <v>994</v>
      </c>
      <c r="E48" s="587" t="n">
        <v>102</v>
      </c>
      <c r="F48" s="588" t="n">
        <v>3</v>
      </c>
      <c r="G48" s="589" t="n">
        <v>322</v>
      </c>
      <c r="H48" s="590" t="n">
        <v>248</v>
      </c>
      <c r="I48" s="591" t="n">
        <v>221</v>
      </c>
      <c r="J48" s="592" t="n">
        <v>98</v>
      </c>
      <c r="K48" s="593" t="n">
        <v>0</v>
      </c>
      <c r="L48" s="594" t="n">
        <v>0</v>
      </c>
      <c r="M48" s="595" t="n">
        <v>0</v>
      </c>
      <c r="N48" s="596" t="n">
        <v>0</v>
      </c>
    </row>
    <row r="49">
      <c r="B49" s="14" t="n">
        <v>4063</v>
      </c>
      <c r="C49" s="14" t="s">
        <v>106</v>
      </c>
      <c r="D49" s="586" t="n">
        <v>1182</v>
      </c>
      <c r="E49" s="587" t="n">
        <v>159</v>
      </c>
      <c r="F49" s="588" t="n">
        <v>17</v>
      </c>
      <c r="G49" s="589" t="n">
        <v>490</v>
      </c>
      <c r="H49" s="590" t="n">
        <v>331</v>
      </c>
      <c r="I49" s="591" t="n">
        <v>121</v>
      </c>
      <c r="J49" s="592" t="n">
        <v>64</v>
      </c>
      <c r="K49" s="593" t="n">
        <v>0</v>
      </c>
      <c r="L49" s="594" t="n">
        <v>0</v>
      </c>
      <c r="M49" s="595" t="n">
        <v>0</v>
      </c>
      <c r="N49" s="596" t="n">
        <v>0</v>
      </c>
    </row>
    <row r="50">
      <c r="B50" s="14" t="n">
        <v>4064</v>
      </c>
      <c r="C50" s="14" t="s">
        <v>928</v>
      </c>
      <c r="D50" s="586" t="n">
        <v>118</v>
      </c>
      <c r="E50" s="587" t="n">
        <v>39</v>
      </c>
      <c r="F50" s="588" t="n">
        <v>0</v>
      </c>
      <c r="G50" s="589" t="n">
        <v>79</v>
      </c>
      <c r="H50" s="590" t="n">
        <v>0</v>
      </c>
      <c r="I50" s="591" t="n">
        <v>0</v>
      </c>
      <c r="J50" s="592" t="n">
        <v>0</v>
      </c>
      <c r="K50" s="593" t="n">
        <v>0</v>
      </c>
      <c r="L50" s="594" t="n">
        <v>0</v>
      </c>
      <c r="M50" s="595" t="n">
        <v>0</v>
      </c>
      <c r="N50" s="596" t="n">
        <v>0</v>
      </c>
    </row>
    <row r="51">
      <c r="B51" s="14" t="n">
        <v>4065</v>
      </c>
      <c r="C51" s="14" t="s">
        <v>929</v>
      </c>
      <c r="D51" s="586" t="n">
        <v>522</v>
      </c>
      <c r="E51" s="587" t="n">
        <v>86</v>
      </c>
      <c r="F51" s="588" t="n">
        <v>8</v>
      </c>
      <c r="G51" s="589" t="n">
        <v>157</v>
      </c>
      <c r="H51" s="590" t="n">
        <v>112</v>
      </c>
      <c r="I51" s="591" t="n">
        <v>108</v>
      </c>
      <c r="J51" s="592" t="n">
        <v>51</v>
      </c>
      <c r="K51" s="593" t="n">
        <v>0</v>
      </c>
      <c r="L51" s="594" t="n">
        <v>0</v>
      </c>
      <c r="M51" s="595" t="n">
        <v>0</v>
      </c>
      <c r="N51" s="596" t="n">
        <v>0</v>
      </c>
    </row>
    <row r="52">
      <c r="B52" s="14" t="n">
        <v>4066</v>
      </c>
      <c r="C52" s="14" t="s">
        <v>930</v>
      </c>
      <c r="D52" s="586" t="n">
        <v>98</v>
      </c>
      <c r="E52" s="587" t="n">
        <v>33</v>
      </c>
      <c r="F52" s="588" t="n">
        <v>0</v>
      </c>
      <c r="G52" s="589" t="n">
        <v>65</v>
      </c>
      <c r="H52" s="590" t="n">
        <v>0</v>
      </c>
      <c r="I52" s="591" t="n">
        <v>0</v>
      </c>
      <c r="J52" s="592" t="n">
        <v>0</v>
      </c>
      <c r="K52" s="593" t="n">
        <v>0</v>
      </c>
      <c r="L52" s="594" t="n">
        <v>0</v>
      </c>
      <c r="M52" s="595" t="n">
        <v>0</v>
      </c>
      <c r="N52" s="596" t="n">
        <v>0</v>
      </c>
    </row>
    <row r="53">
      <c r="B53" s="14" t="n">
        <v>4067</v>
      </c>
      <c r="C53" s="14" t="s">
        <v>931</v>
      </c>
      <c r="D53" s="586" t="n">
        <v>158</v>
      </c>
      <c r="E53" s="587" t="n">
        <v>39</v>
      </c>
      <c r="F53" s="588" t="n">
        <v>0</v>
      </c>
      <c r="G53" s="589" t="n">
        <v>119</v>
      </c>
      <c r="H53" s="590" t="n">
        <v>0</v>
      </c>
      <c r="I53" s="591" t="n">
        <v>0</v>
      </c>
      <c r="J53" s="592" t="n">
        <v>0</v>
      </c>
      <c r="K53" s="593" t="n">
        <v>0</v>
      </c>
      <c r="L53" s="594" t="n">
        <v>0</v>
      </c>
      <c r="M53" s="595" t="n">
        <v>0</v>
      </c>
      <c r="N53" s="596" t="n">
        <v>0</v>
      </c>
    </row>
    <row r="54">
      <c r="B54" s="14" t="n">
        <v>4068</v>
      </c>
      <c r="C54" s="14" t="s">
        <v>932</v>
      </c>
      <c r="D54" s="586" t="n">
        <v>290</v>
      </c>
      <c r="E54" s="587" t="n">
        <v>63</v>
      </c>
      <c r="F54" s="588" t="n">
        <v>0</v>
      </c>
      <c r="G54" s="589" t="n">
        <v>227</v>
      </c>
      <c r="H54" s="590" t="n">
        <v>0</v>
      </c>
      <c r="I54" s="591" t="n">
        <v>0</v>
      </c>
      <c r="J54" s="592" t="n">
        <v>0</v>
      </c>
      <c r="K54" s="593" t="n">
        <v>0</v>
      </c>
      <c r="L54" s="594" t="n">
        <v>0</v>
      </c>
      <c r="M54" s="595" t="n">
        <v>0</v>
      </c>
      <c r="N54" s="596" t="n">
        <v>0</v>
      </c>
    </row>
    <row r="55">
      <c r="B55" s="14" t="n">
        <v>4084</v>
      </c>
      <c r="C55" s="14" t="s">
        <v>933</v>
      </c>
      <c r="D55" s="586" t="n">
        <v>66</v>
      </c>
      <c r="E55" s="587" t="n">
        <v>24</v>
      </c>
      <c r="F55" s="588" t="n">
        <v>0</v>
      </c>
      <c r="G55" s="589" t="n">
        <v>42</v>
      </c>
      <c r="H55" s="590" t="n">
        <v>0</v>
      </c>
      <c r="I55" s="591" t="n">
        <v>0</v>
      </c>
      <c r="J55" s="592" t="n">
        <v>0</v>
      </c>
      <c r="K55" s="593" t="n">
        <v>0</v>
      </c>
      <c r="L55" s="594" t="n">
        <v>0</v>
      </c>
      <c r="M55" s="595" t="n">
        <v>0</v>
      </c>
      <c r="N55" s="596" t="n">
        <v>0</v>
      </c>
    </row>
    <row r="56">
      <c r="B56" s="14" t="n">
        <v>4071</v>
      </c>
      <c r="C56" s="14" t="s">
        <v>934</v>
      </c>
      <c r="D56" s="586" t="n">
        <v>357</v>
      </c>
      <c r="E56" s="587" t="n">
        <v>60</v>
      </c>
      <c r="F56" s="588" t="n">
        <v>0</v>
      </c>
      <c r="G56" s="589" t="n">
        <v>169</v>
      </c>
      <c r="H56" s="590" t="n">
        <v>0</v>
      </c>
      <c r="I56" s="591" t="n">
        <v>128</v>
      </c>
      <c r="J56" s="592" t="n">
        <v>0</v>
      </c>
      <c r="K56" s="593" t="n">
        <v>0</v>
      </c>
      <c r="L56" s="594" t="n">
        <v>0</v>
      </c>
      <c r="M56" s="595" t="n">
        <v>0</v>
      </c>
      <c r="N56" s="596" t="n">
        <v>0</v>
      </c>
    </row>
    <row r="57">
      <c r="B57" s="14" t="n">
        <v>4072</v>
      </c>
      <c r="C57" s="14" t="s">
        <v>935</v>
      </c>
      <c r="D57" s="586" t="n">
        <v>321</v>
      </c>
      <c r="E57" s="587" t="n">
        <v>58</v>
      </c>
      <c r="F57" s="588" t="n">
        <v>0</v>
      </c>
      <c r="G57" s="589" t="n">
        <v>167</v>
      </c>
      <c r="H57" s="590" t="n">
        <v>0</v>
      </c>
      <c r="I57" s="591" t="n">
        <v>61</v>
      </c>
      <c r="J57" s="592" t="n">
        <v>35</v>
      </c>
      <c r="K57" s="593" t="n">
        <v>0</v>
      </c>
      <c r="L57" s="594" t="n">
        <v>0</v>
      </c>
      <c r="M57" s="595" t="n">
        <v>0</v>
      </c>
      <c r="N57" s="596" t="n">
        <v>0</v>
      </c>
    </row>
    <row r="58">
      <c r="B58" s="14" t="n">
        <v>4073</v>
      </c>
      <c r="C58" s="14" t="s">
        <v>936</v>
      </c>
      <c r="D58" s="586" t="n">
        <v>176</v>
      </c>
      <c r="E58" s="587" t="n">
        <v>53</v>
      </c>
      <c r="F58" s="588" t="n">
        <v>0</v>
      </c>
      <c r="G58" s="589" t="n">
        <v>123</v>
      </c>
      <c r="H58" s="590" t="n">
        <v>0</v>
      </c>
      <c r="I58" s="591" t="n">
        <v>0</v>
      </c>
      <c r="J58" s="592" t="n">
        <v>0</v>
      </c>
      <c r="K58" s="593" t="n">
        <v>0</v>
      </c>
      <c r="L58" s="594" t="n">
        <v>0</v>
      </c>
      <c r="M58" s="595" t="n">
        <v>0</v>
      </c>
      <c r="N58" s="596" t="n">
        <v>0</v>
      </c>
    </row>
    <row r="59">
      <c r="B59" s="14" t="n">
        <v>4074</v>
      </c>
      <c r="C59" s="14" t="s">
        <v>171</v>
      </c>
      <c r="D59" s="586" t="n">
        <v>211</v>
      </c>
      <c r="E59" s="587" t="n">
        <v>56</v>
      </c>
      <c r="F59" s="588" t="n">
        <v>0</v>
      </c>
      <c r="G59" s="589" t="n">
        <v>155</v>
      </c>
      <c r="H59" s="590" t="n">
        <v>0</v>
      </c>
      <c r="I59" s="591" t="n">
        <v>0</v>
      </c>
      <c r="J59" s="592" t="n">
        <v>0</v>
      </c>
      <c r="K59" s="593" t="n">
        <v>0</v>
      </c>
      <c r="L59" s="594" t="n">
        <v>0</v>
      </c>
      <c r="M59" s="595" t="n">
        <v>0</v>
      </c>
      <c r="N59" s="596" t="n">
        <v>0</v>
      </c>
    </row>
    <row r="60">
      <c r="B60" s="14" t="n">
        <v>4075</v>
      </c>
      <c r="C60" s="14" t="s">
        <v>937</v>
      </c>
      <c r="D60" s="586" t="n">
        <v>397</v>
      </c>
      <c r="E60" s="587" t="n">
        <v>86</v>
      </c>
      <c r="F60" s="588" t="n">
        <v>0</v>
      </c>
      <c r="G60" s="589" t="n">
        <v>311</v>
      </c>
      <c r="H60" s="590" t="n">
        <v>0</v>
      </c>
      <c r="I60" s="591" t="n">
        <v>0</v>
      </c>
      <c r="J60" s="592" t="n">
        <v>0</v>
      </c>
      <c r="K60" s="593" t="n">
        <v>0</v>
      </c>
      <c r="L60" s="594" t="n">
        <v>0</v>
      </c>
      <c r="M60" s="595" t="n">
        <v>0</v>
      </c>
      <c r="N60" s="596" t="n">
        <v>0</v>
      </c>
    </row>
    <row r="61">
      <c r="B61" s="14" t="n">
        <v>4076</v>
      </c>
      <c r="C61" s="14" t="s">
        <v>938</v>
      </c>
      <c r="D61" s="586" t="n">
        <v>344</v>
      </c>
      <c r="E61" s="587" t="n">
        <v>78</v>
      </c>
      <c r="F61" s="588" t="n">
        <v>0</v>
      </c>
      <c r="G61" s="589" t="n">
        <v>194</v>
      </c>
      <c r="H61" s="590" t="n">
        <v>0</v>
      </c>
      <c r="I61" s="591" t="n">
        <v>37</v>
      </c>
      <c r="J61" s="592" t="n">
        <v>35</v>
      </c>
      <c r="K61" s="593" t="n">
        <v>0</v>
      </c>
      <c r="L61" s="594" t="n">
        <v>0</v>
      </c>
      <c r="M61" s="595" t="n">
        <v>0</v>
      </c>
      <c r="N61" s="596" t="n">
        <v>0</v>
      </c>
    </row>
    <row r="62">
      <c r="B62" s="14" t="n">
        <v>4077</v>
      </c>
      <c r="C62" s="14" t="s">
        <v>939</v>
      </c>
      <c r="D62" s="586" t="n">
        <v>151</v>
      </c>
      <c r="E62" s="587" t="n">
        <v>28</v>
      </c>
      <c r="F62" s="588" t="n">
        <v>0</v>
      </c>
      <c r="G62" s="589" t="n">
        <v>123</v>
      </c>
      <c r="H62" s="590" t="n">
        <v>0</v>
      </c>
      <c r="I62" s="591" t="n">
        <v>0</v>
      </c>
      <c r="J62" s="592" t="n">
        <v>0</v>
      </c>
      <c r="K62" s="593" t="n">
        <v>0</v>
      </c>
      <c r="L62" s="594" t="n">
        <v>0</v>
      </c>
      <c r="M62" s="595" t="n">
        <v>0</v>
      </c>
      <c r="N62" s="596" t="n">
        <v>0</v>
      </c>
    </row>
    <row r="63">
      <c r="B63" s="14" t="n">
        <v>4078</v>
      </c>
      <c r="C63" s="14" t="s">
        <v>940</v>
      </c>
      <c r="D63" s="586" t="n">
        <v>24</v>
      </c>
      <c r="E63" s="587" t="n">
        <v>0</v>
      </c>
      <c r="F63" s="588" t="n">
        <v>0</v>
      </c>
      <c r="G63" s="589" t="n">
        <v>24</v>
      </c>
      <c r="H63" s="590" t="n">
        <v>0</v>
      </c>
      <c r="I63" s="591" t="n">
        <v>0</v>
      </c>
      <c r="J63" s="592" t="n">
        <v>0</v>
      </c>
      <c r="K63" s="593" t="n">
        <v>0</v>
      </c>
      <c r="L63" s="594" t="n">
        <v>0</v>
      </c>
      <c r="M63" s="595" t="n">
        <v>0</v>
      </c>
      <c r="N63" s="596" t="n">
        <v>0</v>
      </c>
    </row>
    <row r="64">
      <c r="B64" s="14" t="n">
        <v>4079</v>
      </c>
      <c r="C64" s="14" t="s">
        <v>941</v>
      </c>
      <c r="D64" s="586" t="n">
        <v>129</v>
      </c>
      <c r="E64" s="587" t="n">
        <v>43</v>
      </c>
      <c r="F64" s="588" t="n">
        <v>0</v>
      </c>
      <c r="G64" s="589" t="n">
        <v>86</v>
      </c>
      <c r="H64" s="590" t="n">
        <v>0</v>
      </c>
      <c r="I64" s="591" t="n">
        <v>0</v>
      </c>
      <c r="J64" s="592" t="n">
        <v>0</v>
      </c>
      <c r="K64" s="593" t="n">
        <v>0</v>
      </c>
      <c r="L64" s="594" t="n">
        <v>0</v>
      </c>
      <c r="M64" s="595" t="n">
        <v>0</v>
      </c>
      <c r="N64" s="596" t="n">
        <v>0</v>
      </c>
    </row>
    <row r="65">
      <c r="B65" s="14" t="n">
        <v>4080</v>
      </c>
      <c r="C65" s="14" t="s">
        <v>172</v>
      </c>
      <c r="D65" s="586" t="n">
        <v>994</v>
      </c>
      <c r="E65" s="587" t="n">
        <v>202</v>
      </c>
      <c r="F65" s="588" t="n">
        <v>11</v>
      </c>
      <c r="G65" s="589" t="n">
        <v>544</v>
      </c>
      <c r="H65" s="590" t="n">
        <v>0</v>
      </c>
      <c r="I65" s="591" t="n">
        <v>134</v>
      </c>
      <c r="J65" s="592" t="n">
        <v>103</v>
      </c>
      <c r="K65" s="593" t="n">
        <v>0</v>
      </c>
      <c r="L65" s="594" t="n">
        <v>0</v>
      </c>
      <c r="M65" s="595" t="n">
        <v>0</v>
      </c>
      <c r="N65" s="596" t="n">
        <v>0</v>
      </c>
    </row>
    <row r="66">
      <c r="B66" s="14" t="n">
        <v>4081</v>
      </c>
      <c r="C66" s="14" t="s">
        <v>173</v>
      </c>
      <c r="D66" s="586" t="n">
        <v>338</v>
      </c>
      <c r="E66" s="587" t="n">
        <v>95</v>
      </c>
      <c r="F66" s="588" t="n">
        <v>0</v>
      </c>
      <c r="G66" s="589" t="n">
        <v>243</v>
      </c>
      <c r="H66" s="590" t="n">
        <v>0</v>
      </c>
      <c r="I66" s="591" t="n">
        <v>0</v>
      </c>
      <c r="J66" s="592" t="n">
        <v>0</v>
      </c>
      <c r="K66" s="593" t="n">
        <v>0</v>
      </c>
      <c r="L66" s="594" t="n">
        <v>0</v>
      </c>
      <c r="M66" s="595" t="n">
        <v>0</v>
      </c>
      <c r="N66" s="596" t="n">
        <v>0</v>
      </c>
    </row>
    <row r="67">
      <c r="B67" s="14" t="n">
        <v>4082</v>
      </c>
      <c r="C67" s="14" t="s">
        <v>154</v>
      </c>
      <c r="D67" s="586" t="n">
        <v>2316</v>
      </c>
      <c r="E67" s="587" t="n">
        <v>341</v>
      </c>
      <c r="F67" s="588" t="n">
        <v>34</v>
      </c>
      <c r="G67" s="589" t="n">
        <v>1050</v>
      </c>
      <c r="H67" s="590" t="n">
        <v>410</v>
      </c>
      <c r="I67" s="591" t="n">
        <v>236</v>
      </c>
      <c r="J67" s="592" t="n">
        <v>222</v>
      </c>
      <c r="K67" s="593" t="n">
        <v>0</v>
      </c>
      <c r="L67" s="594" t="n">
        <v>0</v>
      </c>
      <c r="M67" s="595" t="n">
        <v>23</v>
      </c>
      <c r="N67" s="596" t="n">
        <v>0</v>
      </c>
    </row>
    <row r="68">
      <c r="B68" s="14" t="n">
        <v>4083</v>
      </c>
      <c r="C68" s="14" t="s">
        <v>942</v>
      </c>
      <c r="D68" s="586" t="n">
        <v>499</v>
      </c>
      <c r="E68" s="587" t="n">
        <v>103</v>
      </c>
      <c r="F68" s="588" t="n">
        <v>0</v>
      </c>
      <c r="G68" s="589" t="n">
        <v>291</v>
      </c>
      <c r="H68" s="590" t="n">
        <v>0</v>
      </c>
      <c r="I68" s="591" t="n">
        <v>56</v>
      </c>
      <c r="J68" s="592" t="n">
        <v>49</v>
      </c>
      <c r="K68" s="593" t="n">
        <v>0</v>
      </c>
      <c r="L68" s="594" t="n">
        <v>0</v>
      </c>
      <c r="M68" s="595" t="n">
        <v>0</v>
      </c>
      <c r="N68" s="596" t="n">
        <v>0</v>
      </c>
    </row>
    <row r="69">
      <c r="B69" s="68" t="n">
        <v>4129</v>
      </c>
      <c r="C69" s="619" t="s">
        <v>943</v>
      </c>
      <c r="D69" s="597" t="n">
        <v>5828</v>
      </c>
      <c r="E69" s="598" t="n">
        <v>1077</v>
      </c>
      <c r="F69" s="599" t="n">
        <v>45</v>
      </c>
      <c r="G69" s="600" t="n">
        <v>3101</v>
      </c>
      <c r="H69" s="601" t="n">
        <v>626</v>
      </c>
      <c r="I69" s="602" t="n">
        <v>587</v>
      </c>
      <c r="J69" s="603" t="n">
        <v>347</v>
      </c>
      <c r="K69" s="604" t="n">
        <v>32</v>
      </c>
      <c r="L69" s="605" t="n">
        <v>0</v>
      </c>
      <c r="M69" s="606" t="n">
        <v>13</v>
      </c>
      <c r="N69" s="607" t="n">
        <v>0</v>
      </c>
    </row>
    <row r="70">
      <c r="B70" s="14" t="n">
        <v>4091</v>
      </c>
      <c r="C70" s="14" t="s">
        <v>944</v>
      </c>
      <c r="D70" s="586" t="n">
        <v>136</v>
      </c>
      <c r="E70" s="587" t="n">
        <v>41</v>
      </c>
      <c r="F70" s="588" t="n">
        <v>0</v>
      </c>
      <c r="G70" s="589" t="n">
        <v>95</v>
      </c>
      <c r="H70" s="590" t="n">
        <v>0</v>
      </c>
      <c r="I70" s="591" t="n">
        <v>0</v>
      </c>
      <c r="J70" s="592" t="n">
        <v>0</v>
      </c>
      <c r="K70" s="593" t="n">
        <v>0</v>
      </c>
      <c r="L70" s="594" t="n">
        <v>0</v>
      </c>
      <c r="M70" s="595" t="n">
        <v>0</v>
      </c>
      <c r="N70" s="596" t="n">
        <v>0</v>
      </c>
    </row>
    <row r="71">
      <c r="B71" s="14" t="n">
        <v>4092</v>
      </c>
      <c r="C71" s="14" t="s">
        <v>107</v>
      </c>
      <c r="D71" s="586" t="n">
        <v>618</v>
      </c>
      <c r="E71" s="587" t="n">
        <v>94</v>
      </c>
      <c r="F71" s="588" t="n">
        <v>19</v>
      </c>
      <c r="G71" s="589" t="n">
        <v>358</v>
      </c>
      <c r="H71" s="590" t="n">
        <v>0</v>
      </c>
      <c r="I71" s="591" t="n">
        <v>82</v>
      </c>
      <c r="J71" s="592" t="n">
        <v>33</v>
      </c>
      <c r="K71" s="593" t="n">
        <v>32</v>
      </c>
      <c r="L71" s="594" t="n">
        <v>0</v>
      </c>
      <c r="M71" s="595" t="n">
        <v>0</v>
      </c>
      <c r="N71" s="596" t="n">
        <v>0</v>
      </c>
    </row>
    <row r="72">
      <c r="B72" s="14" t="n">
        <v>4093</v>
      </c>
      <c r="C72" s="14" t="s">
        <v>945</v>
      </c>
      <c r="D72" s="586" t="n">
        <v>58</v>
      </c>
      <c r="E72" s="587" t="n">
        <v>18</v>
      </c>
      <c r="F72" s="588" t="n">
        <v>0</v>
      </c>
      <c r="G72" s="589" t="n">
        <v>40</v>
      </c>
      <c r="H72" s="590" t="n">
        <v>0</v>
      </c>
      <c r="I72" s="591" t="n">
        <v>0</v>
      </c>
      <c r="J72" s="592" t="n">
        <v>0</v>
      </c>
      <c r="K72" s="593" t="n">
        <v>0</v>
      </c>
      <c r="L72" s="594" t="n">
        <v>0</v>
      </c>
      <c r="M72" s="595" t="n">
        <v>0</v>
      </c>
      <c r="N72" s="596" t="n">
        <v>0</v>
      </c>
    </row>
    <row r="73">
      <c r="B73" s="14" t="n">
        <v>4124</v>
      </c>
      <c r="C73" s="14" t="s">
        <v>946</v>
      </c>
      <c r="D73" s="586" t="n">
        <v>108</v>
      </c>
      <c r="E73" s="587" t="n">
        <v>30</v>
      </c>
      <c r="F73" s="588" t="n">
        <v>0</v>
      </c>
      <c r="G73" s="589" t="n">
        <v>78</v>
      </c>
      <c r="H73" s="590" t="n">
        <v>0</v>
      </c>
      <c r="I73" s="591" t="n">
        <v>0</v>
      </c>
      <c r="J73" s="592" t="n">
        <v>0</v>
      </c>
      <c r="K73" s="593" t="n">
        <v>0</v>
      </c>
      <c r="L73" s="594" t="n">
        <v>0</v>
      </c>
      <c r="M73" s="595" t="n">
        <v>0</v>
      </c>
      <c r="N73" s="596" t="n">
        <v>0</v>
      </c>
    </row>
    <row r="74">
      <c r="B74" s="14" t="n">
        <v>4095</v>
      </c>
      <c r="C74" s="14" t="s">
        <v>108</v>
      </c>
      <c r="D74" s="586" t="n">
        <v>1669</v>
      </c>
      <c r="E74" s="587" t="n">
        <v>255</v>
      </c>
      <c r="F74" s="588" t="n">
        <v>16</v>
      </c>
      <c r="G74" s="589" t="n">
        <v>742</v>
      </c>
      <c r="H74" s="590" t="n">
        <v>272</v>
      </c>
      <c r="I74" s="591" t="n">
        <v>221</v>
      </c>
      <c r="J74" s="592" t="n">
        <v>150</v>
      </c>
      <c r="K74" s="593" t="n">
        <v>0</v>
      </c>
      <c r="L74" s="594" t="n">
        <v>0</v>
      </c>
      <c r="M74" s="595" t="n">
        <v>13</v>
      </c>
      <c r="N74" s="596" t="n">
        <v>0</v>
      </c>
    </row>
    <row r="75">
      <c r="B75" s="14" t="n">
        <v>4099</v>
      </c>
      <c r="C75" s="14" t="s">
        <v>947</v>
      </c>
      <c r="D75" s="586" t="n">
        <v>31</v>
      </c>
      <c r="E75" s="587" t="n">
        <v>7</v>
      </c>
      <c r="F75" s="588" t="n">
        <v>0</v>
      </c>
      <c r="G75" s="589" t="n">
        <v>24</v>
      </c>
      <c r="H75" s="590" t="n">
        <v>0</v>
      </c>
      <c r="I75" s="591" t="n">
        <v>0</v>
      </c>
      <c r="J75" s="592" t="n">
        <v>0</v>
      </c>
      <c r="K75" s="593" t="n">
        <v>0</v>
      </c>
      <c r="L75" s="594" t="n">
        <v>0</v>
      </c>
      <c r="M75" s="595" t="n">
        <v>0</v>
      </c>
      <c r="N75" s="596" t="n">
        <v>0</v>
      </c>
    </row>
    <row r="76">
      <c r="B76" s="14" t="n">
        <v>4100</v>
      </c>
      <c r="C76" s="14" t="s">
        <v>948</v>
      </c>
      <c r="D76" s="586" t="n">
        <v>318</v>
      </c>
      <c r="E76" s="587" t="n">
        <v>85</v>
      </c>
      <c r="F76" s="588" t="n">
        <v>0</v>
      </c>
      <c r="G76" s="589" t="n">
        <v>233</v>
      </c>
      <c r="H76" s="590" t="n">
        <v>0</v>
      </c>
      <c r="I76" s="591" t="n">
        <v>0</v>
      </c>
      <c r="J76" s="592" t="n">
        <v>0</v>
      </c>
      <c r="K76" s="593" t="n">
        <v>0</v>
      </c>
      <c r="L76" s="594" t="n">
        <v>0</v>
      </c>
      <c r="M76" s="595" t="n">
        <v>0</v>
      </c>
      <c r="N76" s="596" t="n">
        <v>0</v>
      </c>
    </row>
    <row r="77">
      <c r="B77" s="14" t="n">
        <v>4104</v>
      </c>
      <c r="C77" s="14" t="s">
        <v>949</v>
      </c>
      <c r="D77" s="586" t="n">
        <v>299</v>
      </c>
      <c r="E77" s="587" t="n">
        <v>69</v>
      </c>
      <c r="F77" s="588" t="n">
        <v>0</v>
      </c>
      <c r="G77" s="589" t="n">
        <v>162</v>
      </c>
      <c r="H77" s="590" t="n">
        <v>0</v>
      </c>
      <c r="I77" s="591" t="n">
        <v>32</v>
      </c>
      <c r="J77" s="592" t="n">
        <v>36</v>
      </c>
      <c r="K77" s="593" t="n">
        <v>0</v>
      </c>
      <c r="L77" s="594" t="n">
        <v>0</v>
      </c>
      <c r="M77" s="595" t="n">
        <v>0</v>
      </c>
      <c r="N77" s="596" t="n">
        <v>0</v>
      </c>
    </row>
    <row r="78">
      <c r="B78" s="14" t="n">
        <v>4105</v>
      </c>
      <c r="C78" s="14" t="s">
        <v>950</v>
      </c>
      <c r="D78" s="586" t="n">
        <v>42</v>
      </c>
      <c r="E78" s="587" t="n">
        <v>13</v>
      </c>
      <c r="F78" s="588" t="n">
        <v>0</v>
      </c>
      <c r="G78" s="589" t="n">
        <v>29</v>
      </c>
      <c r="H78" s="590" t="n">
        <v>0</v>
      </c>
      <c r="I78" s="591" t="n">
        <v>0</v>
      </c>
      <c r="J78" s="592" t="n">
        <v>0</v>
      </c>
      <c r="K78" s="593" t="n">
        <v>0</v>
      </c>
      <c r="L78" s="594" t="n">
        <v>0</v>
      </c>
      <c r="M78" s="595" t="n">
        <v>0</v>
      </c>
      <c r="N78" s="596" t="n">
        <v>0</v>
      </c>
    </row>
    <row r="79">
      <c r="B79" s="14" t="n">
        <v>4106</v>
      </c>
      <c r="C79" s="14" t="s">
        <v>951</v>
      </c>
      <c r="D79" s="586" t="s">
        <v>224</v>
      </c>
      <c r="E79" s="587" t="s">
        <v>224</v>
      </c>
      <c r="F79" s="588" t="s">
        <v>224</v>
      </c>
      <c r="G79" s="589" t="s">
        <v>224</v>
      </c>
      <c r="H79" s="590" t="s">
        <v>224</v>
      </c>
      <c r="I79" s="591" t="s">
        <v>224</v>
      </c>
      <c r="J79" s="592" t="s">
        <v>224</v>
      </c>
      <c r="K79" s="593" t="s">
        <v>224</v>
      </c>
      <c r="L79" s="594" t="s">
        <v>224</v>
      </c>
      <c r="M79" s="595" t="s">
        <v>224</v>
      </c>
      <c r="N79" s="596" t="s">
        <v>224</v>
      </c>
    </row>
    <row r="80">
      <c r="B80" s="14" t="n">
        <v>4107</v>
      </c>
      <c r="C80" s="14" t="s">
        <v>952</v>
      </c>
      <c r="D80" s="586" t="n">
        <v>94</v>
      </c>
      <c r="E80" s="587" t="n">
        <v>17</v>
      </c>
      <c r="F80" s="588" t="n">
        <v>0</v>
      </c>
      <c r="G80" s="589" t="n">
        <v>77</v>
      </c>
      <c r="H80" s="590" t="n">
        <v>0</v>
      </c>
      <c r="I80" s="591" t="n">
        <v>0</v>
      </c>
      <c r="J80" s="592" t="n">
        <v>0</v>
      </c>
      <c r="K80" s="593" t="n">
        <v>0</v>
      </c>
      <c r="L80" s="594" t="n">
        <v>0</v>
      </c>
      <c r="M80" s="595" t="n">
        <v>0</v>
      </c>
      <c r="N80" s="596" t="n">
        <v>0</v>
      </c>
    </row>
    <row r="81">
      <c r="B81" s="14" t="n">
        <v>4110</v>
      </c>
      <c r="C81" s="14" t="s">
        <v>953</v>
      </c>
      <c r="D81" s="586" t="n">
        <v>144</v>
      </c>
      <c r="E81" s="587" t="n">
        <v>33</v>
      </c>
      <c r="F81" s="588" t="n">
        <v>0</v>
      </c>
      <c r="G81" s="589" t="n">
        <v>111</v>
      </c>
      <c r="H81" s="590" t="n">
        <v>0</v>
      </c>
      <c r="I81" s="591" t="n">
        <v>0</v>
      </c>
      <c r="J81" s="592" t="n">
        <v>0</v>
      </c>
      <c r="K81" s="593" t="n">
        <v>0</v>
      </c>
      <c r="L81" s="594" t="n">
        <v>0</v>
      </c>
      <c r="M81" s="595" t="n">
        <v>0</v>
      </c>
      <c r="N81" s="596" t="n">
        <v>0</v>
      </c>
    </row>
    <row r="82">
      <c r="B82" s="14" t="n">
        <v>4111</v>
      </c>
      <c r="C82" s="14" t="s">
        <v>954</v>
      </c>
      <c r="D82" s="586" t="n">
        <v>136</v>
      </c>
      <c r="E82" s="587" t="n">
        <v>29</v>
      </c>
      <c r="F82" s="588" t="n">
        <v>0</v>
      </c>
      <c r="G82" s="589" t="n">
        <v>107</v>
      </c>
      <c r="H82" s="590" t="n">
        <v>0</v>
      </c>
      <c r="I82" s="591" t="n">
        <v>0</v>
      </c>
      <c r="J82" s="592" t="n">
        <v>0</v>
      </c>
      <c r="K82" s="593" t="n">
        <v>0</v>
      </c>
      <c r="L82" s="594" t="n">
        <v>0</v>
      </c>
      <c r="M82" s="595" t="n">
        <v>0</v>
      </c>
      <c r="N82" s="596" t="n">
        <v>0</v>
      </c>
    </row>
    <row r="83">
      <c r="B83" s="14" t="n">
        <v>4112</v>
      </c>
      <c r="C83" s="14" t="s">
        <v>109</v>
      </c>
      <c r="D83" s="586" t="n">
        <v>71</v>
      </c>
      <c r="E83" s="587" t="n">
        <v>26</v>
      </c>
      <c r="F83" s="588" t="n">
        <v>0</v>
      </c>
      <c r="G83" s="589" t="n">
        <v>45</v>
      </c>
      <c r="H83" s="590" t="n">
        <v>0</v>
      </c>
      <c r="I83" s="591" t="n">
        <v>0</v>
      </c>
      <c r="J83" s="592" t="n">
        <v>0</v>
      </c>
      <c r="K83" s="593" t="n">
        <v>0</v>
      </c>
      <c r="L83" s="594" t="n">
        <v>0</v>
      </c>
      <c r="M83" s="595" t="n">
        <v>0</v>
      </c>
      <c r="N83" s="596" t="n">
        <v>0</v>
      </c>
    </row>
    <row r="84">
      <c r="B84" s="14" t="n">
        <v>4125</v>
      </c>
      <c r="C84" s="14" t="s">
        <v>110</v>
      </c>
      <c r="D84" s="586" t="n">
        <v>362</v>
      </c>
      <c r="E84" s="587" t="n">
        <v>49</v>
      </c>
      <c r="F84" s="588" t="n">
        <v>0</v>
      </c>
      <c r="G84" s="589" t="n">
        <v>138</v>
      </c>
      <c r="H84" s="590" t="n">
        <v>125</v>
      </c>
      <c r="I84" s="591" t="n">
        <v>34</v>
      </c>
      <c r="J84" s="592" t="n">
        <v>16</v>
      </c>
      <c r="K84" s="593" t="n">
        <v>0</v>
      </c>
      <c r="L84" s="594" t="n">
        <v>0</v>
      </c>
      <c r="M84" s="595" t="n">
        <v>0</v>
      </c>
      <c r="N84" s="596" t="n">
        <v>0</v>
      </c>
    </row>
    <row r="85">
      <c r="B85" s="14" t="n">
        <v>4117</v>
      </c>
      <c r="C85" s="14" t="s">
        <v>955</v>
      </c>
      <c r="D85" s="586" t="n">
        <v>79</v>
      </c>
      <c r="E85" s="587" t="n">
        <v>29</v>
      </c>
      <c r="F85" s="588" t="n">
        <v>0</v>
      </c>
      <c r="G85" s="589" t="n">
        <v>50</v>
      </c>
      <c r="H85" s="590" t="n">
        <v>0</v>
      </c>
      <c r="I85" s="591" t="n">
        <v>0</v>
      </c>
      <c r="J85" s="592" t="n">
        <v>0</v>
      </c>
      <c r="K85" s="593" t="n">
        <v>0</v>
      </c>
      <c r="L85" s="594" t="n">
        <v>0</v>
      </c>
      <c r="M85" s="595" t="n">
        <v>0</v>
      </c>
      <c r="N85" s="596" t="n">
        <v>0</v>
      </c>
    </row>
    <row r="86">
      <c r="B86" s="14" t="n">
        <v>4120</v>
      </c>
      <c r="C86" s="14" t="s">
        <v>956</v>
      </c>
      <c r="D86" s="586" t="n">
        <v>236</v>
      </c>
      <c r="E86" s="587" t="n">
        <v>39</v>
      </c>
      <c r="F86" s="588" t="n">
        <v>0</v>
      </c>
      <c r="G86" s="589" t="n">
        <v>87</v>
      </c>
      <c r="H86" s="590" t="n">
        <v>0</v>
      </c>
      <c r="I86" s="591" t="n">
        <v>80</v>
      </c>
      <c r="J86" s="592" t="n">
        <v>30</v>
      </c>
      <c r="K86" s="593" t="n">
        <v>0</v>
      </c>
      <c r="L86" s="594" t="n">
        <v>0</v>
      </c>
      <c r="M86" s="595" t="n">
        <v>0</v>
      </c>
      <c r="N86" s="596" t="n">
        <v>0</v>
      </c>
    </row>
    <row r="87">
      <c r="B87" s="14" t="n">
        <v>4121</v>
      </c>
      <c r="C87" s="14" t="s">
        <v>957</v>
      </c>
      <c r="D87" s="586" t="n">
        <v>159</v>
      </c>
      <c r="E87" s="587" t="n">
        <v>41</v>
      </c>
      <c r="F87" s="588" t="n">
        <v>0</v>
      </c>
      <c r="G87" s="589" t="n">
        <v>118</v>
      </c>
      <c r="H87" s="590" t="n">
        <v>0</v>
      </c>
      <c r="I87" s="591" t="n">
        <v>0</v>
      </c>
      <c r="J87" s="592" t="n">
        <v>0</v>
      </c>
      <c r="K87" s="593" t="n">
        <v>0</v>
      </c>
      <c r="L87" s="594" t="n">
        <v>0</v>
      </c>
      <c r="M87" s="595" t="n">
        <v>0</v>
      </c>
      <c r="N87" s="596" t="n">
        <v>0</v>
      </c>
    </row>
    <row r="88">
      <c r="B88" s="14" t="n">
        <v>4122</v>
      </c>
      <c r="C88" s="14" t="s">
        <v>958</v>
      </c>
      <c r="D88" s="586" t="n">
        <v>139</v>
      </c>
      <c r="E88" s="587" t="n">
        <v>36</v>
      </c>
      <c r="F88" s="588" t="n">
        <v>0</v>
      </c>
      <c r="G88" s="589" t="n">
        <v>103</v>
      </c>
      <c r="H88" s="590" t="n">
        <v>0</v>
      </c>
      <c r="I88" s="591" t="n">
        <v>0</v>
      </c>
      <c r="J88" s="592" t="n">
        <v>0</v>
      </c>
      <c r="K88" s="593" t="n">
        <v>0</v>
      </c>
      <c r="L88" s="594" t="n">
        <v>0</v>
      </c>
      <c r="M88" s="595" t="n">
        <v>0</v>
      </c>
      <c r="N88" s="596" t="n">
        <v>0</v>
      </c>
    </row>
    <row r="89">
      <c r="B89" s="14" t="n">
        <v>4123</v>
      </c>
      <c r="C89" s="14" t="s">
        <v>155</v>
      </c>
      <c r="D89" s="586" t="n">
        <v>1129</v>
      </c>
      <c r="E89" s="587" t="n">
        <v>166</v>
      </c>
      <c r="F89" s="588" t="n">
        <v>10</v>
      </c>
      <c r="G89" s="589" t="n">
        <v>504</v>
      </c>
      <c r="H89" s="590" t="n">
        <v>229</v>
      </c>
      <c r="I89" s="591" t="n">
        <v>138</v>
      </c>
      <c r="J89" s="592" t="n">
        <v>82</v>
      </c>
      <c r="K89" s="593" t="n">
        <v>0</v>
      </c>
      <c r="L89" s="594" t="n">
        <v>0</v>
      </c>
      <c r="M89" s="595" t="n">
        <v>0</v>
      </c>
      <c r="N89" s="596" t="n">
        <v>0</v>
      </c>
    </row>
    <row r="90">
      <c r="B90" s="68" t="n">
        <v>4159</v>
      </c>
      <c r="C90" s="619" t="s">
        <v>959</v>
      </c>
      <c r="D90" s="597" t="n">
        <v>5132</v>
      </c>
      <c r="E90" s="598" t="n">
        <v>910</v>
      </c>
      <c r="F90" s="599" t="n">
        <v>33</v>
      </c>
      <c r="G90" s="600" t="n">
        <v>2684</v>
      </c>
      <c r="H90" s="601" t="n">
        <v>489</v>
      </c>
      <c r="I90" s="602" t="n">
        <v>500</v>
      </c>
      <c r="J90" s="603" t="n">
        <v>405</v>
      </c>
      <c r="K90" s="604" t="n">
        <v>101</v>
      </c>
      <c r="L90" s="605" t="n">
        <v>0</v>
      </c>
      <c r="M90" s="606" t="n">
        <v>0</v>
      </c>
      <c r="N90" s="607" t="n">
        <v>10</v>
      </c>
    </row>
    <row r="91">
      <c r="B91" s="14" t="n">
        <v>4131</v>
      </c>
      <c r="C91" s="14" t="s">
        <v>960</v>
      </c>
      <c r="D91" s="586" t="n">
        <v>267</v>
      </c>
      <c r="E91" s="587" t="n">
        <v>59</v>
      </c>
      <c r="F91" s="588" t="n">
        <v>0</v>
      </c>
      <c r="G91" s="589" t="n">
        <v>208</v>
      </c>
      <c r="H91" s="590" t="n">
        <v>0</v>
      </c>
      <c r="I91" s="591" t="n">
        <v>0</v>
      </c>
      <c r="J91" s="592" t="n">
        <v>0</v>
      </c>
      <c r="K91" s="593" t="n">
        <v>0</v>
      </c>
      <c r="L91" s="594" t="n">
        <v>0</v>
      </c>
      <c r="M91" s="595" t="n">
        <v>0</v>
      </c>
      <c r="N91" s="596" t="n">
        <v>0</v>
      </c>
    </row>
    <row r="92">
      <c r="B92" s="14" t="n">
        <v>4132</v>
      </c>
      <c r="C92" s="14" t="s">
        <v>961</v>
      </c>
      <c r="D92" s="586" t="n">
        <v>78</v>
      </c>
      <c r="E92" s="587" t="n">
        <v>22</v>
      </c>
      <c r="F92" s="588" t="n">
        <v>0</v>
      </c>
      <c r="G92" s="589" t="n">
        <v>56</v>
      </c>
      <c r="H92" s="590" t="n">
        <v>0</v>
      </c>
      <c r="I92" s="591" t="n">
        <v>0</v>
      </c>
      <c r="J92" s="592" t="n">
        <v>0</v>
      </c>
      <c r="K92" s="593" t="n">
        <v>0</v>
      </c>
      <c r="L92" s="594" t="n">
        <v>0</v>
      </c>
      <c r="M92" s="595" t="n">
        <v>0</v>
      </c>
      <c r="N92" s="596" t="n">
        <v>0</v>
      </c>
    </row>
    <row r="93">
      <c r="B93" s="14" t="n">
        <v>4134</v>
      </c>
      <c r="C93" s="14" t="s">
        <v>962</v>
      </c>
      <c r="D93" s="586" t="n">
        <v>129</v>
      </c>
      <c r="E93" s="587" t="n">
        <v>29</v>
      </c>
      <c r="F93" s="588" t="n">
        <v>0</v>
      </c>
      <c r="G93" s="589" t="n">
        <v>100</v>
      </c>
      <c r="H93" s="590" t="n">
        <v>0</v>
      </c>
      <c r="I93" s="591" t="n">
        <v>0</v>
      </c>
      <c r="J93" s="592" t="n">
        <v>0</v>
      </c>
      <c r="K93" s="593" t="n">
        <v>0</v>
      </c>
      <c r="L93" s="594" t="n">
        <v>0</v>
      </c>
      <c r="M93" s="595" t="n">
        <v>0</v>
      </c>
      <c r="N93" s="596" t="n">
        <v>0</v>
      </c>
    </row>
    <row r="94">
      <c r="B94" s="14" t="n">
        <v>4135</v>
      </c>
      <c r="C94" s="14" t="s">
        <v>111</v>
      </c>
      <c r="D94" s="586" t="n">
        <v>164</v>
      </c>
      <c r="E94" s="587" t="n">
        <v>37</v>
      </c>
      <c r="F94" s="588" t="n">
        <v>0</v>
      </c>
      <c r="G94" s="589" t="n">
        <v>127</v>
      </c>
      <c r="H94" s="590" t="n">
        <v>0</v>
      </c>
      <c r="I94" s="591" t="n">
        <v>0</v>
      </c>
      <c r="J94" s="592" t="n">
        <v>0</v>
      </c>
      <c r="K94" s="593" t="n">
        <v>0</v>
      </c>
      <c r="L94" s="594" t="n">
        <v>0</v>
      </c>
      <c r="M94" s="595" t="n">
        <v>0</v>
      </c>
      <c r="N94" s="596" t="n">
        <v>0</v>
      </c>
    </row>
    <row r="95">
      <c r="B95" s="14" t="n">
        <v>4136</v>
      </c>
      <c r="C95" s="14" t="s">
        <v>112</v>
      </c>
      <c r="D95" s="586" t="n">
        <v>136</v>
      </c>
      <c r="E95" s="587" t="n">
        <v>32</v>
      </c>
      <c r="F95" s="588" t="n">
        <v>0</v>
      </c>
      <c r="G95" s="589" t="n">
        <v>104</v>
      </c>
      <c r="H95" s="590" t="n">
        <v>0</v>
      </c>
      <c r="I95" s="591" t="n">
        <v>0</v>
      </c>
      <c r="J95" s="592" t="n">
        <v>0</v>
      </c>
      <c r="K95" s="593" t="n">
        <v>0</v>
      </c>
      <c r="L95" s="594" t="n">
        <v>0</v>
      </c>
      <c r="M95" s="595" t="n">
        <v>0</v>
      </c>
      <c r="N95" s="596" t="n">
        <v>0</v>
      </c>
    </row>
    <row r="96">
      <c r="B96" s="14" t="n">
        <v>4137</v>
      </c>
      <c r="C96" s="14" t="s">
        <v>963</v>
      </c>
      <c r="D96" s="586" t="n">
        <v>69</v>
      </c>
      <c r="E96" s="587" t="n">
        <v>15</v>
      </c>
      <c r="F96" s="588" t="n">
        <v>0</v>
      </c>
      <c r="G96" s="589" t="n">
        <v>54</v>
      </c>
      <c r="H96" s="590" t="n">
        <v>0</v>
      </c>
      <c r="I96" s="591" t="n">
        <v>0</v>
      </c>
      <c r="J96" s="592" t="n">
        <v>0</v>
      </c>
      <c r="K96" s="593" t="n">
        <v>0</v>
      </c>
      <c r="L96" s="594" t="n">
        <v>0</v>
      </c>
      <c r="M96" s="595" t="n">
        <v>0</v>
      </c>
      <c r="N96" s="596" t="n">
        <v>0</v>
      </c>
    </row>
    <row r="97">
      <c r="B97" s="14" t="n">
        <v>4138</v>
      </c>
      <c r="C97" s="14" t="s">
        <v>964</v>
      </c>
      <c r="D97" s="586" t="n">
        <v>56</v>
      </c>
      <c r="E97" s="587" t="n">
        <v>10</v>
      </c>
      <c r="F97" s="588" t="n">
        <v>0</v>
      </c>
      <c r="G97" s="589" t="n">
        <v>46</v>
      </c>
      <c r="H97" s="590" t="n">
        <v>0</v>
      </c>
      <c r="I97" s="591" t="n">
        <v>0</v>
      </c>
      <c r="J97" s="592" t="n">
        <v>0</v>
      </c>
      <c r="K97" s="593" t="n">
        <v>0</v>
      </c>
      <c r="L97" s="594" t="n">
        <v>0</v>
      </c>
      <c r="M97" s="595" t="n">
        <v>0</v>
      </c>
      <c r="N97" s="596" t="n">
        <v>0</v>
      </c>
    </row>
    <row r="98">
      <c r="B98" s="14" t="n">
        <v>4139</v>
      </c>
      <c r="C98" s="14" t="s">
        <v>965</v>
      </c>
      <c r="D98" s="586" t="n">
        <v>960</v>
      </c>
      <c r="E98" s="587" t="n">
        <v>190</v>
      </c>
      <c r="F98" s="588" t="n">
        <v>22</v>
      </c>
      <c r="G98" s="589" t="n">
        <v>491</v>
      </c>
      <c r="H98" s="590" t="n">
        <v>0</v>
      </c>
      <c r="I98" s="591" t="n">
        <v>118</v>
      </c>
      <c r="J98" s="592" t="n">
        <v>99</v>
      </c>
      <c r="K98" s="593" t="n">
        <v>30</v>
      </c>
      <c r="L98" s="594" t="n">
        <v>0</v>
      </c>
      <c r="M98" s="595" t="n">
        <v>0</v>
      </c>
      <c r="N98" s="596" t="n">
        <v>10</v>
      </c>
    </row>
    <row r="99">
      <c r="B99" s="14" t="n">
        <v>4140</v>
      </c>
      <c r="C99" s="14" t="s">
        <v>966</v>
      </c>
      <c r="D99" s="586" t="n">
        <v>377</v>
      </c>
      <c r="E99" s="587" t="n">
        <v>75</v>
      </c>
      <c r="F99" s="588" t="n">
        <v>0</v>
      </c>
      <c r="G99" s="589" t="n">
        <v>182</v>
      </c>
      <c r="H99" s="590" t="n">
        <v>0</v>
      </c>
      <c r="I99" s="591" t="n">
        <v>86</v>
      </c>
      <c r="J99" s="592" t="n">
        <v>34</v>
      </c>
      <c r="K99" s="593" t="n">
        <v>0</v>
      </c>
      <c r="L99" s="594" t="n">
        <v>0</v>
      </c>
      <c r="M99" s="595" t="n">
        <v>0</v>
      </c>
      <c r="N99" s="596" t="n">
        <v>0</v>
      </c>
    </row>
    <row r="100">
      <c r="B100" s="14" t="n">
        <v>4141</v>
      </c>
      <c r="C100" s="14" t="s">
        <v>113</v>
      </c>
      <c r="D100" s="586" t="n">
        <v>1222</v>
      </c>
      <c r="E100" s="587" t="n">
        <v>189</v>
      </c>
      <c r="F100" s="588" t="n">
        <v>0</v>
      </c>
      <c r="G100" s="589" t="n">
        <v>534</v>
      </c>
      <c r="H100" s="590" t="n">
        <v>219</v>
      </c>
      <c r="I100" s="591" t="n">
        <v>126</v>
      </c>
      <c r="J100" s="592" t="n">
        <v>116</v>
      </c>
      <c r="K100" s="593" t="n">
        <v>38</v>
      </c>
      <c r="L100" s="594" t="n">
        <v>0</v>
      </c>
      <c r="M100" s="595" t="n">
        <v>0</v>
      </c>
      <c r="N100" s="596" t="n">
        <v>0</v>
      </c>
    </row>
    <row r="101">
      <c r="B101" s="14" t="n">
        <v>4142</v>
      </c>
      <c r="C101" s="14" t="s">
        <v>967</v>
      </c>
      <c r="D101" s="586" t="n">
        <v>82</v>
      </c>
      <c r="E101" s="587" t="n">
        <v>19</v>
      </c>
      <c r="F101" s="588" t="n">
        <v>0</v>
      </c>
      <c r="G101" s="589" t="n">
        <v>63</v>
      </c>
      <c r="H101" s="590" t="n">
        <v>0</v>
      </c>
      <c r="I101" s="591" t="n">
        <v>0</v>
      </c>
      <c r="J101" s="592" t="n">
        <v>0</v>
      </c>
      <c r="K101" s="593" t="n">
        <v>0</v>
      </c>
      <c r="L101" s="594" t="n">
        <v>0</v>
      </c>
      <c r="M101" s="595" t="n">
        <v>0</v>
      </c>
      <c r="N101" s="596" t="n">
        <v>0</v>
      </c>
    </row>
    <row r="102">
      <c r="B102" s="14" t="n">
        <v>4143</v>
      </c>
      <c r="C102" s="14" t="s">
        <v>114</v>
      </c>
      <c r="D102" s="586" t="n">
        <v>83</v>
      </c>
      <c r="E102" s="587" t="n">
        <v>22</v>
      </c>
      <c r="F102" s="588" t="n">
        <v>0</v>
      </c>
      <c r="G102" s="589" t="n">
        <v>61</v>
      </c>
      <c r="H102" s="590" t="n">
        <v>0</v>
      </c>
      <c r="I102" s="591" t="n">
        <v>0</v>
      </c>
      <c r="J102" s="592" t="n">
        <v>0</v>
      </c>
      <c r="K102" s="593" t="n">
        <v>0</v>
      </c>
      <c r="L102" s="594" t="n">
        <v>0</v>
      </c>
      <c r="M102" s="595" t="n">
        <v>0</v>
      </c>
      <c r="N102" s="596" t="n">
        <v>0</v>
      </c>
    </row>
    <row r="103">
      <c r="B103" s="14" t="n">
        <v>4144</v>
      </c>
      <c r="C103" s="14" t="s">
        <v>968</v>
      </c>
      <c r="D103" s="586" t="n">
        <v>718</v>
      </c>
      <c r="E103" s="587" t="n">
        <v>80</v>
      </c>
      <c r="F103" s="588" t="n">
        <v>11</v>
      </c>
      <c r="G103" s="589" t="n">
        <v>223</v>
      </c>
      <c r="H103" s="590" t="n">
        <v>146</v>
      </c>
      <c r="I103" s="591" t="n">
        <v>125</v>
      </c>
      <c r="J103" s="592" t="n">
        <v>100</v>
      </c>
      <c r="K103" s="593" t="n">
        <v>33</v>
      </c>
      <c r="L103" s="594" t="n">
        <v>0</v>
      </c>
      <c r="M103" s="595" t="n">
        <v>0</v>
      </c>
      <c r="N103" s="596" t="n">
        <v>0</v>
      </c>
    </row>
    <row r="104">
      <c r="B104" s="14" t="n">
        <v>4145</v>
      </c>
      <c r="C104" s="14" t="s">
        <v>969</v>
      </c>
      <c r="D104" s="586" t="n">
        <v>146</v>
      </c>
      <c r="E104" s="587" t="n">
        <v>31</v>
      </c>
      <c r="F104" s="588" t="n">
        <v>0</v>
      </c>
      <c r="G104" s="589" t="n">
        <v>115</v>
      </c>
      <c r="H104" s="590" t="n">
        <v>0</v>
      </c>
      <c r="I104" s="591" t="n">
        <v>0</v>
      </c>
      <c r="J104" s="592" t="n">
        <v>0</v>
      </c>
      <c r="K104" s="593" t="n">
        <v>0</v>
      </c>
      <c r="L104" s="594" t="n">
        <v>0</v>
      </c>
      <c r="M104" s="595" t="n">
        <v>0</v>
      </c>
      <c r="N104" s="596" t="n">
        <v>0</v>
      </c>
    </row>
    <row r="105">
      <c r="B105" s="14" t="n">
        <v>4146</v>
      </c>
      <c r="C105" s="14" t="s">
        <v>174</v>
      </c>
      <c r="D105" s="586" t="n">
        <v>533</v>
      </c>
      <c r="E105" s="587" t="n">
        <v>71</v>
      </c>
      <c r="F105" s="588" t="n">
        <v>0</v>
      </c>
      <c r="G105" s="589" t="n">
        <v>237</v>
      </c>
      <c r="H105" s="590" t="n">
        <v>124</v>
      </c>
      <c r="I105" s="591" t="n">
        <v>45</v>
      </c>
      <c r="J105" s="592" t="n">
        <v>56</v>
      </c>
      <c r="K105" s="593" t="n">
        <v>0</v>
      </c>
      <c r="L105" s="594" t="n">
        <v>0</v>
      </c>
      <c r="M105" s="595" t="n">
        <v>0</v>
      </c>
      <c r="N105" s="596" t="n">
        <v>0</v>
      </c>
    </row>
    <row r="106">
      <c r="B106" s="14" t="n">
        <v>4147</v>
      </c>
      <c r="C106" s="14" t="s">
        <v>115</v>
      </c>
      <c r="D106" s="586" t="n">
        <v>112</v>
      </c>
      <c r="E106" s="587" t="n">
        <v>29</v>
      </c>
      <c r="F106" s="588" t="n">
        <v>0</v>
      </c>
      <c r="G106" s="589" t="n">
        <v>83</v>
      </c>
      <c r="H106" s="590" t="n">
        <v>0</v>
      </c>
      <c r="I106" s="591" t="n">
        <v>0</v>
      </c>
      <c r="J106" s="592" t="n">
        <v>0</v>
      </c>
      <c r="K106" s="593" t="n">
        <v>0</v>
      </c>
      <c r="L106" s="594" t="n">
        <v>0</v>
      </c>
      <c r="M106" s="595" t="n">
        <v>0</v>
      </c>
      <c r="N106" s="596" t="n">
        <v>0</v>
      </c>
    </row>
    <row r="107">
      <c r="B107" s="68" t="n">
        <v>4189</v>
      </c>
      <c r="C107" s="619" t="s">
        <v>970</v>
      </c>
      <c r="D107" s="597" t="n">
        <v>4033</v>
      </c>
      <c r="E107" s="598" t="n">
        <v>744</v>
      </c>
      <c r="F107" s="599" t="n">
        <v>19</v>
      </c>
      <c r="G107" s="600" t="n">
        <v>2182</v>
      </c>
      <c r="H107" s="601" t="n">
        <v>421</v>
      </c>
      <c r="I107" s="602" t="n">
        <v>420</v>
      </c>
      <c r="J107" s="603" t="n">
        <v>247</v>
      </c>
      <c r="K107" s="604" t="n">
        <v>0</v>
      </c>
      <c r="L107" s="605" t="n">
        <v>0</v>
      </c>
      <c r="M107" s="606" t="n">
        <v>0</v>
      </c>
      <c r="N107" s="607" t="n">
        <v>0</v>
      </c>
    </row>
    <row r="108">
      <c r="B108" s="14" t="n">
        <v>4185</v>
      </c>
      <c r="C108" s="14" t="s">
        <v>175</v>
      </c>
      <c r="D108" s="586" t="n">
        <v>254</v>
      </c>
      <c r="E108" s="587" t="n">
        <v>75</v>
      </c>
      <c r="F108" s="588" t="n">
        <v>0</v>
      </c>
      <c r="G108" s="589" t="n">
        <v>179</v>
      </c>
      <c r="H108" s="590" t="n">
        <v>0</v>
      </c>
      <c r="I108" s="591" t="n">
        <v>0</v>
      </c>
      <c r="J108" s="592" t="n">
        <v>0</v>
      </c>
      <c r="K108" s="593" t="n">
        <v>0</v>
      </c>
      <c r="L108" s="594" t="n">
        <v>0</v>
      </c>
      <c r="M108" s="595" t="n">
        <v>0</v>
      </c>
      <c r="N108" s="596" t="n">
        <v>0</v>
      </c>
    </row>
    <row r="109">
      <c r="B109" s="14" t="n">
        <v>4161</v>
      </c>
      <c r="C109" s="14" t="s">
        <v>971</v>
      </c>
      <c r="D109" s="586" t="n">
        <v>214</v>
      </c>
      <c r="E109" s="587" t="n">
        <v>56</v>
      </c>
      <c r="F109" s="588" t="n">
        <v>0</v>
      </c>
      <c r="G109" s="589" t="n">
        <v>158</v>
      </c>
      <c r="H109" s="590" t="n">
        <v>0</v>
      </c>
      <c r="I109" s="591" t="n">
        <v>0</v>
      </c>
      <c r="J109" s="592" t="n">
        <v>0</v>
      </c>
      <c r="K109" s="593" t="n">
        <v>0</v>
      </c>
      <c r="L109" s="594" t="n">
        <v>0</v>
      </c>
      <c r="M109" s="595" t="n">
        <v>0</v>
      </c>
      <c r="N109" s="596" t="n">
        <v>0</v>
      </c>
    </row>
    <row r="110">
      <c r="B110" s="14" t="n">
        <v>4163</v>
      </c>
      <c r="C110" s="14" t="s">
        <v>972</v>
      </c>
      <c r="D110" s="586" t="n">
        <v>1037</v>
      </c>
      <c r="E110" s="587" t="n">
        <v>79</v>
      </c>
      <c r="F110" s="588" t="n">
        <v>19</v>
      </c>
      <c r="G110" s="589" t="n">
        <v>346</v>
      </c>
      <c r="H110" s="590" t="n">
        <v>301</v>
      </c>
      <c r="I110" s="591" t="n">
        <v>192</v>
      </c>
      <c r="J110" s="592" t="n">
        <v>100</v>
      </c>
      <c r="K110" s="593" t="n">
        <v>0</v>
      </c>
      <c r="L110" s="594" t="n">
        <v>0</v>
      </c>
      <c r="M110" s="595" t="n">
        <v>0</v>
      </c>
      <c r="N110" s="596" t="n">
        <v>0</v>
      </c>
    </row>
    <row r="111">
      <c r="B111" s="14" t="n">
        <v>4164</v>
      </c>
      <c r="C111" s="14" t="s">
        <v>973</v>
      </c>
      <c r="D111" s="586" t="n">
        <v>83</v>
      </c>
      <c r="E111" s="587" t="n">
        <v>17</v>
      </c>
      <c r="F111" s="588" t="n">
        <v>0</v>
      </c>
      <c r="G111" s="589" t="n">
        <v>66</v>
      </c>
      <c r="H111" s="590" t="n">
        <v>0</v>
      </c>
      <c r="I111" s="591" t="n">
        <v>0</v>
      </c>
      <c r="J111" s="592" t="n">
        <v>0</v>
      </c>
      <c r="K111" s="593" t="n">
        <v>0</v>
      </c>
      <c r="L111" s="594" t="n">
        <v>0</v>
      </c>
      <c r="M111" s="595" t="n">
        <v>0</v>
      </c>
      <c r="N111" s="596" t="n">
        <v>0</v>
      </c>
    </row>
    <row r="112">
      <c r="B112" s="14" t="n">
        <v>4165</v>
      </c>
      <c r="C112" s="14" t="s">
        <v>974</v>
      </c>
      <c r="D112" s="586" t="n">
        <v>453</v>
      </c>
      <c r="E112" s="587" t="n">
        <v>74</v>
      </c>
      <c r="F112" s="588" t="n">
        <v>0</v>
      </c>
      <c r="G112" s="589" t="n">
        <v>233</v>
      </c>
      <c r="H112" s="590" t="n">
        <v>0</v>
      </c>
      <c r="I112" s="591" t="n">
        <v>96</v>
      </c>
      <c r="J112" s="592" t="n">
        <v>50</v>
      </c>
      <c r="K112" s="593" t="n">
        <v>0</v>
      </c>
      <c r="L112" s="594" t="n">
        <v>0</v>
      </c>
      <c r="M112" s="595" t="n">
        <v>0</v>
      </c>
      <c r="N112" s="596" t="n">
        <v>0</v>
      </c>
    </row>
    <row r="113">
      <c r="B113" s="14" t="n">
        <v>4186</v>
      </c>
      <c r="C113" s="14" t="s">
        <v>975</v>
      </c>
      <c r="D113" s="586" t="n">
        <v>218</v>
      </c>
      <c r="E113" s="587" t="n">
        <v>54</v>
      </c>
      <c r="F113" s="588" t="n">
        <v>0</v>
      </c>
      <c r="G113" s="589" t="n">
        <v>164</v>
      </c>
      <c r="H113" s="590" t="n">
        <v>0</v>
      </c>
      <c r="I113" s="591" t="n">
        <v>0</v>
      </c>
      <c r="J113" s="592" t="n">
        <v>0</v>
      </c>
      <c r="K113" s="593" t="n">
        <v>0</v>
      </c>
      <c r="L113" s="594" t="n">
        <v>0</v>
      </c>
      <c r="M113" s="595" t="n">
        <v>0</v>
      </c>
      <c r="N113" s="596" t="n">
        <v>0</v>
      </c>
    </row>
    <row r="114">
      <c r="B114" s="14" t="n">
        <v>4169</v>
      </c>
      <c r="C114" s="14" t="s">
        <v>976</v>
      </c>
      <c r="D114" s="586" t="n">
        <v>229</v>
      </c>
      <c r="E114" s="587" t="n">
        <v>61</v>
      </c>
      <c r="F114" s="588" t="n">
        <v>0</v>
      </c>
      <c r="G114" s="589" t="n">
        <v>168</v>
      </c>
      <c r="H114" s="590" t="n">
        <v>0</v>
      </c>
      <c r="I114" s="591" t="n">
        <v>0</v>
      </c>
      <c r="J114" s="592" t="n">
        <v>0</v>
      </c>
      <c r="K114" s="593" t="n">
        <v>0</v>
      </c>
      <c r="L114" s="594" t="n">
        <v>0</v>
      </c>
      <c r="M114" s="595" t="n">
        <v>0</v>
      </c>
      <c r="N114" s="596" t="n">
        <v>0</v>
      </c>
    </row>
    <row r="115">
      <c r="B115" s="14" t="n">
        <v>4170</v>
      </c>
      <c r="C115" s="14" t="s">
        <v>977</v>
      </c>
      <c r="D115" s="586" t="n">
        <v>644</v>
      </c>
      <c r="E115" s="587" t="n">
        <v>86</v>
      </c>
      <c r="F115" s="588" t="n">
        <v>0</v>
      </c>
      <c r="G115" s="589" t="n">
        <v>209</v>
      </c>
      <c r="H115" s="590" t="n">
        <v>120</v>
      </c>
      <c r="I115" s="591" t="n">
        <v>132</v>
      </c>
      <c r="J115" s="592" t="n">
        <v>97</v>
      </c>
      <c r="K115" s="593" t="n">
        <v>0</v>
      </c>
      <c r="L115" s="594" t="n">
        <v>0</v>
      </c>
      <c r="M115" s="595" t="n">
        <v>0</v>
      </c>
      <c r="N115" s="596" t="n">
        <v>0</v>
      </c>
    </row>
    <row r="116">
      <c r="B116" s="14" t="n">
        <v>4184</v>
      </c>
      <c r="C116" s="14" t="s">
        <v>978</v>
      </c>
      <c r="D116" s="586" t="n">
        <v>158</v>
      </c>
      <c r="E116" s="587" t="n">
        <v>41</v>
      </c>
      <c r="F116" s="588" t="n">
        <v>0</v>
      </c>
      <c r="G116" s="589" t="n">
        <v>117</v>
      </c>
      <c r="H116" s="590" t="n">
        <v>0</v>
      </c>
      <c r="I116" s="591" t="n">
        <v>0</v>
      </c>
      <c r="J116" s="592" t="n">
        <v>0</v>
      </c>
      <c r="K116" s="593" t="n">
        <v>0</v>
      </c>
      <c r="L116" s="594" t="n">
        <v>0</v>
      </c>
      <c r="M116" s="595" t="n">
        <v>0</v>
      </c>
      <c r="N116" s="596" t="n">
        <v>0</v>
      </c>
    </row>
    <row r="117">
      <c r="B117" s="14" t="n">
        <v>4172</v>
      </c>
      <c r="C117" s="14" t="s">
        <v>979</v>
      </c>
      <c r="D117" s="586" t="n">
        <v>82</v>
      </c>
      <c r="E117" s="587" t="n">
        <v>28</v>
      </c>
      <c r="F117" s="588" t="n">
        <v>0</v>
      </c>
      <c r="G117" s="589" t="n">
        <v>54</v>
      </c>
      <c r="H117" s="590" t="n">
        <v>0</v>
      </c>
      <c r="I117" s="591" t="n">
        <v>0</v>
      </c>
      <c r="J117" s="592" t="n">
        <v>0</v>
      </c>
      <c r="K117" s="593" t="n">
        <v>0</v>
      </c>
      <c r="L117" s="594" t="n">
        <v>0</v>
      </c>
      <c r="M117" s="595" t="n">
        <v>0</v>
      </c>
      <c r="N117" s="596" t="n">
        <v>0</v>
      </c>
    </row>
    <row r="118">
      <c r="B118" s="14" t="n">
        <v>4173</v>
      </c>
      <c r="C118" s="14" t="s">
        <v>980</v>
      </c>
      <c r="D118" s="586" t="n">
        <v>63</v>
      </c>
      <c r="E118" s="587" t="n">
        <v>17</v>
      </c>
      <c r="F118" s="588" t="n">
        <v>0</v>
      </c>
      <c r="G118" s="589" t="n">
        <v>46</v>
      </c>
      <c r="H118" s="590" t="n">
        <v>0</v>
      </c>
      <c r="I118" s="591" t="n">
        <v>0</v>
      </c>
      <c r="J118" s="592" t="n">
        <v>0</v>
      </c>
      <c r="K118" s="593" t="n">
        <v>0</v>
      </c>
      <c r="L118" s="594" t="n">
        <v>0</v>
      </c>
      <c r="M118" s="595" t="n">
        <v>0</v>
      </c>
      <c r="N118" s="596" t="n">
        <v>0</v>
      </c>
    </row>
    <row r="119">
      <c r="B119" s="14" t="n">
        <v>4175</v>
      </c>
      <c r="C119" s="14" t="s">
        <v>981</v>
      </c>
      <c r="D119" s="586" t="n">
        <v>110</v>
      </c>
      <c r="E119" s="587" t="n">
        <v>31</v>
      </c>
      <c r="F119" s="588" t="n">
        <v>0</v>
      </c>
      <c r="G119" s="589" t="n">
        <v>79</v>
      </c>
      <c r="H119" s="590" t="n">
        <v>0</v>
      </c>
      <c r="I119" s="591" t="n">
        <v>0</v>
      </c>
      <c r="J119" s="592" t="n">
        <v>0</v>
      </c>
      <c r="K119" s="593" t="n">
        <v>0</v>
      </c>
      <c r="L119" s="594" t="n">
        <v>0</v>
      </c>
      <c r="M119" s="595" t="n">
        <v>0</v>
      </c>
      <c r="N119" s="596" t="n">
        <v>0</v>
      </c>
    </row>
    <row r="120">
      <c r="B120" s="14" t="n">
        <v>4176</v>
      </c>
      <c r="C120" s="14" t="s">
        <v>982</v>
      </c>
      <c r="D120" s="586" t="n">
        <v>57</v>
      </c>
      <c r="E120" s="587" t="n">
        <v>15</v>
      </c>
      <c r="F120" s="588" t="n">
        <v>0</v>
      </c>
      <c r="G120" s="589" t="n">
        <v>42</v>
      </c>
      <c r="H120" s="590" t="n">
        <v>0</v>
      </c>
      <c r="I120" s="591" t="n">
        <v>0</v>
      </c>
      <c r="J120" s="592" t="n">
        <v>0</v>
      </c>
      <c r="K120" s="593" t="n">
        <v>0</v>
      </c>
      <c r="L120" s="594" t="n">
        <v>0</v>
      </c>
      <c r="M120" s="595" t="n">
        <v>0</v>
      </c>
      <c r="N120" s="596" t="n">
        <v>0</v>
      </c>
    </row>
    <row r="121">
      <c r="B121" s="14" t="n">
        <v>4177</v>
      </c>
      <c r="C121" s="14" t="s">
        <v>983</v>
      </c>
      <c r="D121" s="586" t="n">
        <v>133</v>
      </c>
      <c r="E121" s="587" t="n">
        <v>38</v>
      </c>
      <c r="F121" s="588" t="n">
        <v>0</v>
      </c>
      <c r="G121" s="589" t="n">
        <v>95</v>
      </c>
      <c r="H121" s="590" t="n">
        <v>0</v>
      </c>
      <c r="I121" s="591" t="n">
        <v>0</v>
      </c>
      <c r="J121" s="592" t="n">
        <v>0</v>
      </c>
      <c r="K121" s="593" t="n">
        <v>0</v>
      </c>
      <c r="L121" s="594" t="n">
        <v>0</v>
      </c>
      <c r="M121" s="595" t="n">
        <v>0</v>
      </c>
      <c r="N121" s="596" t="n">
        <v>0</v>
      </c>
    </row>
    <row r="122">
      <c r="B122" s="14" t="n">
        <v>4181</v>
      </c>
      <c r="C122" s="14" t="s">
        <v>984</v>
      </c>
      <c r="D122" s="586" t="n">
        <v>118</v>
      </c>
      <c r="E122" s="587" t="n">
        <v>27</v>
      </c>
      <c r="F122" s="588" t="n">
        <v>0</v>
      </c>
      <c r="G122" s="589" t="n">
        <v>91</v>
      </c>
      <c r="H122" s="590" t="n">
        <v>0</v>
      </c>
      <c r="I122" s="591" t="n">
        <v>0</v>
      </c>
      <c r="J122" s="592" t="n">
        <v>0</v>
      </c>
      <c r="K122" s="593" t="n">
        <v>0</v>
      </c>
      <c r="L122" s="594" t="n">
        <v>0</v>
      </c>
      <c r="M122" s="595" t="n">
        <v>0</v>
      </c>
      <c r="N122" s="596" t="n">
        <v>0</v>
      </c>
    </row>
    <row r="123">
      <c r="B123" s="14" t="n">
        <v>4182</v>
      </c>
      <c r="C123" s="14" t="s">
        <v>985</v>
      </c>
      <c r="D123" s="586" t="n">
        <v>69</v>
      </c>
      <c r="E123" s="587" t="n">
        <v>11</v>
      </c>
      <c r="F123" s="588" t="n">
        <v>0</v>
      </c>
      <c r="G123" s="589" t="n">
        <v>58</v>
      </c>
      <c r="H123" s="590" t="n">
        <v>0</v>
      </c>
      <c r="I123" s="591" t="n">
        <v>0</v>
      </c>
      <c r="J123" s="592" t="n">
        <v>0</v>
      </c>
      <c r="K123" s="593" t="n">
        <v>0</v>
      </c>
      <c r="L123" s="594" t="n">
        <v>0</v>
      </c>
      <c r="M123" s="595" t="n">
        <v>0</v>
      </c>
      <c r="N123" s="596" t="n">
        <v>0</v>
      </c>
    </row>
    <row r="124">
      <c r="B124" s="14" t="n">
        <v>4183</v>
      </c>
      <c r="C124" s="14" t="s">
        <v>986</v>
      </c>
      <c r="D124" s="586" t="n">
        <v>111</v>
      </c>
      <c r="E124" s="587" t="n">
        <v>34</v>
      </c>
      <c r="F124" s="588" t="n">
        <v>0</v>
      </c>
      <c r="G124" s="589" t="n">
        <v>77</v>
      </c>
      <c r="H124" s="590" t="n">
        <v>0</v>
      </c>
      <c r="I124" s="591" t="n">
        <v>0</v>
      </c>
      <c r="J124" s="592" t="n">
        <v>0</v>
      </c>
      <c r="K124" s="593" t="n">
        <v>0</v>
      </c>
      <c r="L124" s="594" t="n">
        <v>0</v>
      </c>
      <c r="M124" s="595" t="n">
        <v>0</v>
      </c>
      <c r="N124" s="596" t="n">
        <v>0</v>
      </c>
    </row>
    <row r="125">
      <c r="B125" s="68" t="n">
        <v>4219</v>
      </c>
      <c r="C125" s="619" t="s">
        <v>987</v>
      </c>
      <c r="D125" s="597" t="n">
        <v>7781</v>
      </c>
      <c r="E125" s="598" t="n">
        <v>1483</v>
      </c>
      <c r="F125" s="599" t="n">
        <v>71</v>
      </c>
      <c r="G125" s="600" t="n">
        <v>4216</v>
      </c>
      <c r="H125" s="601" t="n">
        <v>798</v>
      </c>
      <c r="I125" s="602" t="n">
        <v>784</v>
      </c>
      <c r="J125" s="603" t="n">
        <v>429</v>
      </c>
      <c r="K125" s="604" t="n">
        <v>0</v>
      </c>
      <c r="L125" s="605" t="n">
        <v>0</v>
      </c>
      <c r="M125" s="606" t="n">
        <v>0</v>
      </c>
      <c r="N125" s="607" t="n">
        <v>0</v>
      </c>
    </row>
    <row r="126">
      <c r="B126" s="14" t="n">
        <v>4191</v>
      </c>
      <c r="C126" s="14" t="s">
        <v>988</v>
      </c>
      <c r="D126" s="586" t="n">
        <v>79</v>
      </c>
      <c r="E126" s="587" t="n">
        <v>15</v>
      </c>
      <c r="F126" s="588" t="n">
        <v>0</v>
      </c>
      <c r="G126" s="589" t="n">
        <v>64</v>
      </c>
      <c r="H126" s="590" t="n">
        <v>0</v>
      </c>
      <c r="I126" s="591" t="n">
        <v>0</v>
      </c>
      <c r="J126" s="592" t="n">
        <v>0</v>
      </c>
      <c r="K126" s="593" t="n">
        <v>0</v>
      </c>
      <c r="L126" s="594" t="n">
        <v>0</v>
      </c>
      <c r="M126" s="595" t="n">
        <v>0</v>
      </c>
      <c r="N126" s="596" t="n">
        <v>0</v>
      </c>
    </row>
    <row r="127">
      <c r="B127" s="14" t="n">
        <v>4192</v>
      </c>
      <c r="C127" s="14" t="s">
        <v>989</v>
      </c>
      <c r="D127" s="586" t="n">
        <v>140</v>
      </c>
      <c r="E127" s="587" t="n">
        <v>38</v>
      </c>
      <c r="F127" s="588" t="n">
        <v>0</v>
      </c>
      <c r="G127" s="589" t="n">
        <v>102</v>
      </c>
      <c r="H127" s="590" t="n">
        <v>0</v>
      </c>
      <c r="I127" s="591" t="n">
        <v>0</v>
      </c>
      <c r="J127" s="592" t="n">
        <v>0</v>
      </c>
      <c r="K127" s="593" t="n">
        <v>0</v>
      </c>
      <c r="L127" s="594" t="n">
        <v>0</v>
      </c>
      <c r="M127" s="595" t="n">
        <v>0</v>
      </c>
      <c r="N127" s="596" t="n">
        <v>0</v>
      </c>
    </row>
    <row r="128">
      <c r="B128" s="14" t="n">
        <v>4193</v>
      </c>
      <c r="C128" s="14" t="s">
        <v>990</v>
      </c>
      <c r="D128" s="586" t="n">
        <v>93</v>
      </c>
      <c r="E128" s="587" t="n">
        <v>20</v>
      </c>
      <c r="F128" s="588" t="n">
        <v>0</v>
      </c>
      <c r="G128" s="589" t="n">
        <v>73</v>
      </c>
      <c r="H128" s="590" t="n">
        <v>0</v>
      </c>
      <c r="I128" s="591" t="n">
        <v>0</v>
      </c>
      <c r="J128" s="592" t="n">
        <v>0</v>
      </c>
      <c r="K128" s="593" t="n">
        <v>0</v>
      </c>
      <c r="L128" s="594" t="n">
        <v>0</v>
      </c>
      <c r="M128" s="595" t="n">
        <v>0</v>
      </c>
      <c r="N128" s="596" t="n">
        <v>0</v>
      </c>
    </row>
    <row r="129">
      <c r="B129" s="14" t="n">
        <v>4194</v>
      </c>
      <c r="C129" s="14" t="s">
        <v>991</v>
      </c>
      <c r="D129" s="586" t="n">
        <v>226</v>
      </c>
      <c r="E129" s="587" t="n">
        <v>60</v>
      </c>
      <c r="F129" s="588" t="n">
        <v>0</v>
      </c>
      <c r="G129" s="589" t="n">
        <v>166</v>
      </c>
      <c r="H129" s="590" t="n">
        <v>0</v>
      </c>
      <c r="I129" s="591" t="n">
        <v>0</v>
      </c>
      <c r="J129" s="592" t="n">
        <v>0</v>
      </c>
      <c r="K129" s="593" t="n">
        <v>0</v>
      </c>
      <c r="L129" s="594" t="n">
        <v>0</v>
      </c>
      <c r="M129" s="595" t="n">
        <v>0</v>
      </c>
      <c r="N129" s="596" t="n">
        <v>0</v>
      </c>
    </row>
    <row r="130">
      <c r="B130" s="14" t="n">
        <v>4195</v>
      </c>
      <c r="C130" s="14" t="s">
        <v>992</v>
      </c>
      <c r="D130" s="586" t="n">
        <v>121</v>
      </c>
      <c r="E130" s="587" t="n">
        <v>27</v>
      </c>
      <c r="F130" s="588" t="n">
        <v>0</v>
      </c>
      <c r="G130" s="589" t="n">
        <v>94</v>
      </c>
      <c r="H130" s="590" t="n">
        <v>0</v>
      </c>
      <c r="I130" s="591" t="n">
        <v>0</v>
      </c>
      <c r="J130" s="592" t="n">
        <v>0</v>
      </c>
      <c r="K130" s="593" t="n">
        <v>0</v>
      </c>
      <c r="L130" s="594" t="n">
        <v>0</v>
      </c>
      <c r="M130" s="595" t="n">
        <v>0</v>
      </c>
      <c r="N130" s="596" t="n">
        <v>0</v>
      </c>
    </row>
    <row r="131">
      <c r="B131" s="14" t="n">
        <v>4196</v>
      </c>
      <c r="C131" s="14" t="s">
        <v>993</v>
      </c>
      <c r="D131" s="586" t="n">
        <v>253</v>
      </c>
      <c r="E131" s="587" t="n">
        <v>66</v>
      </c>
      <c r="F131" s="588" t="n">
        <v>0</v>
      </c>
      <c r="G131" s="589" t="n">
        <v>187</v>
      </c>
      <c r="H131" s="590" t="n">
        <v>0</v>
      </c>
      <c r="I131" s="591" t="n">
        <v>0</v>
      </c>
      <c r="J131" s="592" t="n">
        <v>0</v>
      </c>
      <c r="K131" s="593" t="n">
        <v>0</v>
      </c>
      <c r="L131" s="594" t="n">
        <v>0</v>
      </c>
      <c r="M131" s="595" t="n">
        <v>0</v>
      </c>
      <c r="N131" s="596" t="n">
        <v>0</v>
      </c>
    </row>
    <row r="132">
      <c r="B132" s="14" t="n">
        <v>4197</v>
      </c>
      <c r="C132" s="14" t="s">
        <v>994</v>
      </c>
      <c r="D132" s="586" t="n">
        <v>73</v>
      </c>
      <c r="E132" s="587" t="n">
        <v>21</v>
      </c>
      <c r="F132" s="588" t="n">
        <v>0</v>
      </c>
      <c r="G132" s="589" t="n">
        <v>52</v>
      </c>
      <c r="H132" s="590" t="n">
        <v>0</v>
      </c>
      <c r="I132" s="591" t="n">
        <v>0</v>
      </c>
      <c r="J132" s="592" t="n">
        <v>0</v>
      </c>
      <c r="K132" s="593" t="n">
        <v>0</v>
      </c>
      <c r="L132" s="594" t="n">
        <v>0</v>
      </c>
      <c r="M132" s="595" t="n">
        <v>0</v>
      </c>
      <c r="N132" s="596" t="n">
        <v>0</v>
      </c>
    </row>
    <row r="133">
      <c r="B133" s="14" t="n">
        <v>4198</v>
      </c>
      <c r="C133" s="14" t="s">
        <v>995</v>
      </c>
      <c r="D133" s="586" t="n">
        <v>125</v>
      </c>
      <c r="E133" s="587" t="n">
        <v>22</v>
      </c>
      <c r="F133" s="588" t="n">
        <v>0</v>
      </c>
      <c r="G133" s="589" t="n">
        <v>103</v>
      </c>
      <c r="H133" s="590" t="n">
        <v>0</v>
      </c>
      <c r="I133" s="591" t="n">
        <v>0</v>
      </c>
      <c r="J133" s="592" t="n">
        <v>0</v>
      </c>
      <c r="K133" s="593" t="n">
        <v>0</v>
      </c>
      <c r="L133" s="594" t="n">
        <v>0</v>
      </c>
      <c r="M133" s="595" t="n">
        <v>0</v>
      </c>
      <c r="N133" s="596" t="n">
        <v>0</v>
      </c>
    </row>
    <row r="134">
      <c r="B134" s="14" t="n">
        <v>4199</v>
      </c>
      <c r="C134" s="14" t="s">
        <v>996</v>
      </c>
      <c r="D134" s="586" t="n">
        <v>106</v>
      </c>
      <c r="E134" s="587" t="n">
        <v>34</v>
      </c>
      <c r="F134" s="588" t="n">
        <v>0</v>
      </c>
      <c r="G134" s="589" t="n">
        <v>72</v>
      </c>
      <c r="H134" s="590" t="n">
        <v>0</v>
      </c>
      <c r="I134" s="591" t="n">
        <v>0</v>
      </c>
      <c r="J134" s="592" t="n">
        <v>0</v>
      </c>
      <c r="K134" s="593" t="n">
        <v>0</v>
      </c>
      <c r="L134" s="594" t="n">
        <v>0</v>
      </c>
      <c r="M134" s="595" t="n">
        <v>0</v>
      </c>
      <c r="N134" s="596" t="n">
        <v>0</v>
      </c>
    </row>
    <row r="135">
      <c r="B135" s="14" t="n">
        <v>4200</v>
      </c>
      <c r="C135" s="14" t="s">
        <v>997</v>
      </c>
      <c r="D135" s="586" t="n">
        <v>486</v>
      </c>
      <c r="E135" s="587" t="n">
        <v>117</v>
      </c>
      <c r="F135" s="588" t="n">
        <v>0</v>
      </c>
      <c r="G135" s="589" t="n">
        <v>257</v>
      </c>
      <c r="H135" s="590" t="n">
        <v>0</v>
      </c>
      <c r="I135" s="591" t="n">
        <v>79</v>
      </c>
      <c r="J135" s="592" t="n">
        <v>33</v>
      </c>
      <c r="K135" s="593" t="n">
        <v>0</v>
      </c>
      <c r="L135" s="594" t="n">
        <v>0</v>
      </c>
      <c r="M135" s="595" t="n">
        <v>0</v>
      </c>
      <c r="N135" s="596" t="n">
        <v>0</v>
      </c>
    </row>
    <row r="136">
      <c r="B136" s="14" t="n">
        <v>4201</v>
      </c>
      <c r="C136" s="14" t="s">
        <v>117</v>
      </c>
      <c r="D136" s="586" t="n">
        <v>1399</v>
      </c>
      <c r="E136" s="587" t="n">
        <v>196</v>
      </c>
      <c r="F136" s="588" t="n">
        <v>16</v>
      </c>
      <c r="G136" s="589" t="n">
        <v>578</v>
      </c>
      <c r="H136" s="590" t="n">
        <v>287</v>
      </c>
      <c r="I136" s="591" t="n">
        <v>213</v>
      </c>
      <c r="J136" s="592" t="n">
        <v>109</v>
      </c>
      <c r="K136" s="593" t="n">
        <v>0</v>
      </c>
      <c r="L136" s="594" t="n">
        <v>0</v>
      </c>
      <c r="M136" s="595" t="n">
        <v>0</v>
      </c>
      <c r="N136" s="596" t="n">
        <v>0</v>
      </c>
    </row>
    <row r="137">
      <c r="B137" s="14" t="n">
        <v>4202</v>
      </c>
      <c r="C137" s="14" t="s">
        <v>176</v>
      </c>
      <c r="D137" s="586" t="n">
        <v>300</v>
      </c>
      <c r="E137" s="587" t="n">
        <v>53</v>
      </c>
      <c r="F137" s="588" t="n">
        <v>0</v>
      </c>
      <c r="G137" s="589" t="n">
        <v>154</v>
      </c>
      <c r="H137" s="590" t="n">
        <v>0</v>
      </c>
      <c r="I137" s="591" t="n">
        <v>62</v>
      </c>
      <c r="J137" s="592" t="n">
        <v>31</v>
      </c>
      <c r="K137" s="593" t="n">
        <v>0</v>
      </c>
      <c r="L137" s="594" t="n">
        <v>0</v>
      </c>
      <c r="M137" s="595" t="n">
        <v>0</v>
      </c>
      <c r="N137" s="596" t="n">
        <v>0</v>
      </c>
    </row>
    <row r="138">
      <c r="B138" s="14" t="n">
        <v>4203</v>
      </c>
      <c r="C138" s="14" t="s">
        <v>998</v>
      </c>
      <c r="D138" s="586" t="n">
        <v>706</v>
      </c>
      <c r="E138" s="587" t="n">
        <v>92</v>
      </c>
      <c r="F138" s="588" t="n">
        <v>0</v>
      </c>
      <c r="G138" s="589" t="n">
        <v>308</v>
      </c>
      <c r="H138" s="590" t="n">
        <v>180</v>
      </c>
      <c r="I138" s="591" t="n">
        <v>82</v>
      </c>
      <c r="J138" s="592" t="n">
        <v>44</v>
      </c>
      <c r="K138" s="593" t="n">
        <v>0</v>
      </c>
      <c r="L138" s="594" t="n">
        <v>0</v>
      </c>
      <c r="M138" s="595" t="n">
        <v>0</v>
      </c>
      <c r="N138" s="596" t="n">
        <v>0</v>
      </c>
    </row>
    <row r="139">
      <c r="B139" s="14" t="n">
        <v>4204</v>
      </c>
      <c r="C139" s="14" t="s">
        <v>999</v>
      </c>
      <c r="D139" s="586" t="n">
        <v>595</v>
      </c>
      <c r="E139" s="587" t="n">
        <v>120</v>
      </c>
      <c r="F139" s="588" t="n">
        <v>14</v>
      </c>
      <c r="G139" s="589" t="n">
        <v>361</v>
      </c>
      <c r="H139" s="590" t="n">
        <v>0</v>
      </c>
      <c r="I139" s="591" t="n">
        <v>60</v>
      </c>
      <c r="J139" s="592" t="n">
        <v>40</v>
      </c>
      <c r="K139" s="593" t="n">
        <v>0</v>
      </c>
      <c r="L139" s="594" t="n">
        <v>0</v>
      </c>
      <c r="M139" s="595" t="n">
        <v>0</v>
      </c>
      <c r="N139" s="596" t="n">
        <v>0</v>
      </c>
    </row>
    <row r="140">
      <c r="B140" s="14" t="n">
        <v>4205</v>
      </c>
      <c r="C140" s="14" t="s">
        <v>118</v>
      </c>
      <c r="D140" s="586" t="n">
        <v>269</v>
      </c>
      <c r="E140" s="587" t="n">
        <v>82</v>
      </c>
      <c r="F140" s="588" t="n">
        <v>0</v>
      </c>
      <c r="G140" s="589" t="n">
        <v>187</v>
      </c>
      <c r="H140" s="590" t="n">
        <v>0</v>
      </c>
      <c r="I140" s="591" t="n">
        <v>0</v>
      </c>
      <c r="J140" s="592" t="n">
        <v>0</v>
      </c>
      <c r="K140" s="593" t="n">
        <v>0</v>
      </c>
      <c r="L140" s="594" t="n">
        <v>0</v>
      </c>
      <c r="M140" s="595" t="n">
        <v>0</v>
      </c>
      <c r="N140" s="596" t="n">
        <v>0</v>
      </c>
    </row>
    <row r="141">
      <c r="B141" s="14" t="n">
        <v>4206</v>
      </c>
      <c r="C141" s="14" t="s">
        <v>1000</v>
      </c>
      <c r="D141" s="586" t="n">
        <v>655</v>
      </c>
      <c r="E141" s="587" t="n">
        <v>140</v>
      </c>
      <c r="F141" s="588" t="n">
        <v>14</v>
      </c>
      <c r="G141" s="589" t="n">
        <v>392</v>
      </c>
      <c r="H141" s="590" t="n">
        <v>0</v>
      </c>
      <c r="I141" s="591" t="n">
        <v>59</v>
      </c>
      <c r="J141" s="592" t="n">
        <v>50</v>
      </c>
      <c r="K141" s="593" t="n">
        <v>0</v>
      </c>
      <c r="L141" s="594" t="n">
        <v>0</v>
      </c>
      <c r="M141" s="595" t="n">
        <v>0</v>
      </c>
      <c r="N141" s="596" t="n">
        <v>0</v>
      </c>
    </row>
    <row r="142">
      <c r="B142" s="14" t="n">
        <v>4207</v>
      </c>
      <c r="C142" s="14" t="s">
        <v>177</v>
      </c>
      <c r="D142" s="586" t="n">
        <v>297</v>
      </c>
      <c r="E142" s="587" t="n">
        <v>62</v>
      </c>
      <c r="F142" s="588" t="n">
        <v>0</v>
      </c>
      <c r="G142" s="589" t="n">
        <v>202</v>
      </c>
      <c r="H142" s="590" t="n">
        <v>0</v>
      </c>
      <c r="I142" s="591" t="n">
        <v>19</v>
      </c>
      <c r="J142" s="592" t="n">
        <v>14</v>
      </c>
      <c r="K142" s="593" t="n">
        <v>0</v>
      </c>
      <c r="L142" s="594" t="n">
        <v>0</v>
      </c>
      <c r="M142" s="595" t="n">
        <v>0</v>
      </c>
      <c r="N142" s="596" t="n">
        <v>0</v>
      </c>
    </row>
    <row r="143">
      <c r="B143" s="14" t="n">
        <v>4208</v>
      </c>
      <c r="C143" s="14" t="s">
        <v>119</v>
      </c>
      <c r="D143" s="586" t="n">
        <v>718</v>
      </c>
      <c r="E143" s="587" t="n">
        <v>77</v>
      </c>
      <c r="F143" s="588" t="n">
        <v>17</v>
      </c>
      <c r="G143" s="589" t="n">
        <v>270</v>
      </c>
      <c r="H143" s="590" t="n">
        <v>195</v>
      </c>
      <c r="I143" s="591" t="n">
        <v>109</v>
      </c>
      <c r="J143" s="592" t="n">
        <v>50</v>
      </c>
      <c r="K143" s="593" t="n">
        <v>0</v>
      </c>
      <c r="L143" s="594" t="n">
        <v>0</v>
      </c>
      <c r="M143" s="595" t="n">
        <v>0</v>
      </c>
      <c r="N143" s="596" t="n">
        <v>0</v>
      </c>
    </row>
    <row r="144">
      <c r="B144" s="14" t="n">
        <v>4209</v>
      </c>
      <c r="C144" s="14" t="s">
        <v>1001</v>
      </c>
      <c r="D144" s="586" t="n">
        <v>754</v>
      </c>
      <c r="E144" s="587" t="n">
        <v>122</v>
      </c>
      <c r="F144" s="588" t="n">
        <v>10</v>
      </c>
      <c r="G144" s="589" t="n">
        <v>327</v>
      </c>
      <c r="H144" s="590" t="n">
        <v>136</v>
      </c>
      <c r="I144" s="591" t="n">
        <v>101</v>
      </c>
      <c r="J144" s="592" t="n">
        <v>58</v>
      </c>
      <c r="K144" s="593" t="n">
        <v>0</v>
      </c>
      <c r="L144" s="594" t="n">
        <v>0</v>
      </c>
      <c r="M144" s="595" t="n">
        <v>0</v>
      </c>
      <c r="N144" s="596" t="n">
        <v>0</v>
      </c>
    </row>
    <row r="145">
      <c r="B145" s="14" t="n">
        <v>4210</v>
      </c>
      <c r="C145" s="14" t="s">
        <v>1002</v>
      </c>
      <c r="D145" s="586" t="n">
        <v>386</v>
      </c>
      <c r="E145" s="587" t="n">
        <v>119</v>
      </c>
      <c r="F145" s="588" t="n">
        <v>0</v>
      </c>
      <c r="G145" s="589" t="n">
        <v>267</v>
      </c>
      <c r="H145" s="590" t="n">
        <v>0</v>
      </c>
      <c r="I145" s="591" t="n">
        <v>0</v>
      </c>
      <c r="J145" s="592" t="n">
        <v>0</v>
      </c>
      <c r="K145" s="593" t="n">
        <v>0</v>
      </c>
      <c r="L145" s="594" t="n">
        <v>0</v>
      </c>
      <c r="M145" s="595" t="n">
        <v>0</v>
      </c>
      <c r="N145" s="596" t="n">
        <v>0</v>
      </c>
    </row>
    <row r="146">
      <c r="B146" s="68" t="n">
        <v>4249</v>
      </c>
      <c r="C146" s="619" t="s">
        <v>1003</v>
      </c>
      <c r="D146" s="597" t="n">
        <v>4558</v>
      </c>
      <c r="E146" s="598" t="n">
        <v>873</v>
      </c>
      <c r="F146" s="599" t="n">
        <v>40</v>
      </c>
      <c r="G146" s="600" t="n">
        <v>2487</v>
      </c>
      <c r="H146" s="601" t="n">
        <v>420</v>
      </c>
      <c r="I146" s="602" t="n">
        <v>448</v>
      </c>
      <c r="J146" s="603" t="n">
        <v>280</v>
      </c>
      <c r="K146" s="604" t="n">
        <v>0</v>
      </c>
      <c r="L146" s="605" t="n">
        <v>10</v>
      </c>
      <c r="M146" s="606" t="n">
        <v>0</v>
      </c>
      <c r="N146" s="607" t="n">
        <v>0</v>
      </c>
    </row>
    <row r="147">
      <c r="B147" s="14" t="n">
        <v>4221</v>
      </c>
      <c r="C147" s="14" t="s">
        <v>1004</v>
      </c>
      <c r="D147" s="586" t="n">
        <v>94</v>
      </c>
      <c r="E147" s="587" t="n">
        <v>17</v>
      </c>
      <c r="F147" s="588" t="n">
        <v>0</v>
      </c>
      <c r="G147" s="589" t="n">
        <v>77</v>
      </c>
      <c r="H147" s="590" t="n">
        <v>0</v>
      </c>
      <c r="I147" s="591" t="n">
        <v>0</v>
      </c>
      <c r="J147" s="592" t="n">
        <v>0</v>
      </c>
      <c r="K147" s="593" t="n">
        <v>0</v>
      </c>
      <c r="L147" s="594" t="n">
        <v>0</v>
      </c>
      <c r="M147" s="595" t="n">
        <v>0</v>
      </c>
      <c r="N147" s="596" t="n">
        <v>0</v>
      </c>
    </row>
    <row r="148">
      <c r="B148" s="14" t="n">
        <v>4222</v>
      </c>
      <c r="C148" s="14" t="s">
        <v>1005</v>
      </c>
      <c r="D148" s="586" t="n">
        <v>156</v>
      </c>
      <c r="E148" s="587" t="n">
        <v>45</v>
      </c>
      <c r="F148" s="588" t="n">
        <v>0</v>
      </c>
      <c r="G148" s="589" t="n">
        <v>111</v>
      </c>
      <c r="H148" s="590" t="n">
        <v>0</v>
      </c>
      <c r="I148" s="591" t="n">
        <v>0</v>
      </c>
      <c r="J148" s="592" t="n">
        <v>0</v>
      </c>
      <c r="K148" s="593" t="n">
        <v>0</v>
      </c>
      <c r="L148" s="594" t="n">
        <v>0</v>
      </c>
      <c r="M148" s="595" t="n">
        <v>0</v>
      </c>
      <c r="N148" s="596" t="n">
        <v>0</v>
      </c>
    </row>
    <row r="149">
      <c r="B149" s="14" t="n">
        <v>4223</v>
      </c>
      <c r="C149" s="14" t="s">
        <v>1006</v>
      </c>
      <c r="D149" s="586" t="n">
        <v>217</v>
      </c>
      <c r="E149" s="587" t="n">
        <v>49</v>
      </c>
      <c r="F149" s="588" t="n">
        <v>0</v>
      </c>
      <c r="G149" s="589" t="n">
        <v>168</v>
      </c>
      <c r="H149" s="590" t="n">
        <v>0</v>
      </c>
      <c r="I149" s="591" t="n">
        <v>0</v>
      </c>
      <c r="J149" s="592" t="n">
        <v>0</v>
      </c>
      <c r="K149" s="593" t="n">
        <v>0</v>
      </c>
      <c r="L149" s="594" t="n">
        <v>0</v>
      </c>
      <c r="M149" s="595" t="n">
        <v>0</v>
      </c>
      <c r="N149" s="596" t="n">
        <v>0</v>
      </c>
    </row>
    <row r="150">
      <c r="B150" s="14" t="n">
        <v>4224</v>
      </c>
      <c r="C150" s="14" t="s">
        <v>1007</v>
      </c>
      <c r="D150" s="586" t="n">
        <v>115</v>
      </c>
      <c r="E150" s="587" t="n">
        <v>27</v>
      </c>
      <c r="F150" s="588" t="n">
        <v>0</v>
      </c>
      <c r="G150" s="589" t="n">
        <v>88</v>
      </c>
      <c r="H150" s="590" t="n">
        <v>0</v>
      </c>
      <c r="I150" s="591" t="n">
        <v>0</v>
      </c>
      <c r="J150" s="592" t="n">
        <v>0</v>
      </c>
      <c r="K150" s="593" t="n">
        <v>0</v>
      </c>
      <c r="L150" s="594" t="n">
        <v>0</v>
      </c>
      <c r="M150" s="595" t="n">
        <v>0</v>
      </c>
      <c r="N150" s="596" t="n">
        <v>0</v>
      </c>
    </row>
    <row r="151">
      <c r="B151" s="14" t="n">
        <v>4226</v>
      </c>
      <c r="C151" s="14" t="s">
        <v>1008</v>
      </c>
      <c r="D151" s="586" t="n">
        <v>55</v>
      </c>
      <c r="E151" s="587" t="n">
        <v>18</v>
      </c>
      <c r="F151" s="588" t="n">
        <v>0</v>
      </c>
      <c r="G151" s="589" t="n">
        <v>37</v>
      </c>
      <c r="H151" s="590" t="n">
        <v>0</v>
      </c>
      <c r="I151" s="591" t="n">
        <v>0</v>
      </c>
      <c r="J151" s="592" t="n">
        <v>0</v>
      </c>
      <c r="K151" s="593" t="n">
        <v>0</v>
      </c>
      <c r="L151" s="594" t="n">
        <v>0</v>
      </c>
      <c r="M151" s="595" t="n">
        <v>0</v>
      </c>
      <c r="N151" s="596" t="n">
        <v>0</v>
      </c>
    </row>
    <row r="152">
      <c r="B152" s="14" t="n">
        <v>4227</v>
      </c>
      <c r="C152" s="14" t="s">
        <v>1009</v>
      </c>
      <c r="D152" s="586" t="n">
        <v>55</v>
      </c>
      <c r="E152" s="587" t="n">
        <v>13</v>
      </c>
      <c r="F152" s="588" t="n">
        <v>0</v>
      </c>
      <c r="G152" s="589" t="n">
        <v>42</v>
      </c>
      <c r="H152" s="590" t="n">
        <v>0</v>
      </c>
      <c r="I152" s="591" t="n">
        <v>0</v>
      </c>
      <c r="J152" s="592" t="n">
        <v>0</v>
      </c>
      <c r="K152" s="593" t="n">
        <v>0</v>
      </c>
      <c r="L152" s="594" t="n">
        <v>0</v>
      </c>
      <c r="M152" s="595" t="n">
        <v>0</v>
      </c>
      <c r="N152" s="596" t="n">
        <v>0</v>
      </c>
    </row>
    <row r="153">
      <c r="B153" s="14" t="n">
        <v>4228</v>
      </c>
      <c r="C153" s="14" t="s">
        <v>1010</v>
      </c>
      <c r="D153" s="586" t="n">
        <v>384</v>
      </c>
      <c r="E153" s="587" t="n">
        <v>66</v>
      </c>
      <c r="F153" s="588" t="n">
        <v>10</v>
      </c>
      <c r="G153" s="589" t="n">
        <v>184</v>
      </c>
      <c r="H153" s="590" t="n">
        <v>0</v>
      </c>
      <c r="I153" s="591" t="n">
        <v>76</v>
      </c>
      <c r="J153" s="592" t="n">
        <v>48</v>
      </c>
      <c r="K153" s="593" t="n">
        <v>0</v>
      </c>
      <c r="L153" s="594" t="n">
        <v>0</v>
      </c>
      <c r="M153" s="595" t="n">
        <v>0</v>
      </c>
      <c r="N153" s="596" t="n">
        <v>0</v>
      </c>
    </row>
    <row r="154">
      <c r="B154" s="14" t="n">
        <v>4229</v>
      </c>
      <c r="C154" s="14" t="s">
        <v>1011</v>
      </c>
      <c r="D154" s="586" t="n">
        <v>109</v>
      </c>
      <c r="E154" s="587" t="n">
        <v>32</v>
      </c>
      <c r="F154" s="588" t="n">
        <v>0</v>
      </c>
      <c r="G154" s="589" t="n">
        <v>77</v>
      </c>
      <c r="H154" s="590" t="n">
        <v>0</v>
      </c>
      <c r="I154" s="591" t="n">
        <v>0</v>
      </c>
      <c r="J154" s="592" t="n">
        <v>0</v>
      </c>
      <c r="K154" s="593" t="n">
        <v>0</v>
      </c>
      <c r="L154" s="594" t="n">
        <v>0</v>
      </c>
      <c r="M154" s="595" t="n">
        <v>0</v>
      </c>
      <c r="N154" s="596" t="n">
        <v>0</v>
      </c>
    </row>
    <row r="155">
      <c r="B155" s="14" t="n">
        <v>4230</v>
      </c>
      <c r="C155" s="14" t="s">
        <v>1012</v>
      </c>
      <c r="D155" s="586" t="n">
        <v>146</v>
      </c>
      <c r="E155" s="587" t="n">
        <v>38</v>
      </c>
      <c r="F155" s="588" t="n">
        <v>0</v>
      </c>
      <c r="G155" s="589" t="n">
        <v>108</v>
      </c>
      <c r="H155" s="590" t="n">
        <v>0</v>
      </c>
      <c r="I155" s="591" t="n">
        <v>0</v>
      </c>
      <c r="J155" s="592" t="n">
        <v>0</v>
      </c>
      <c r="K155" s="593" t="n">
        <v>0</v>
      </c>
      <c r="L155" s="594" t="n">
        <v>0</v>
      </c>
      <c r="M155" s="595" t="n">
        <v>0</v>
      </c>
      <c r="N155" s="596" t="n">
        <v>0</v>
      </c>
    </row>
    <row r="156">
      <c r="B156" s="14" t="n">
        <v>4231</v>
      </c>
      <c r="C156" s="14" t="s">
        <v>1013</v>
      </c>
      <c r="D156" s="586" t="n">
        <v>123</v>
      </c>
      <c r="E156" s="587" t="n">
        <v>33</v>
      </c>
      <c r="F156" s="588" t="n">
        <v>0</v>
      </c>
      <c r="G156" s="589" t="n">
        <v>90</v>
      </c>
      <c r="H156" s="590" t="n">
        <v>0</v>
      </c>
      <c r="I156" s="591" t="n">
        <v>0</v>
      </c>
      <c r="J156" s="592" t="n">
        <v>0</v>
      </c>
      <c r="K156" s="593" t="n">
        <v>0</v>
      </c>
      <c r="L156" s="594" t="n">
        <v>0</v>
      </c>
      <c r="M156" s="595" t="n">
        <v>0</v>
      </c>
      <c r="N156" s="596" t="n">
        <v>0</v>
      </c>
    </row>
    <row r="157">
      <c r="B157" s="14" t="n">
        <v>4232</v>
      </c>
      <c r="C157" s="14" t="s">
        <v>1014</v>
      </c>
      <c r="D157" s="586" t="s">
        <v>224</v>
      </c>
      <c r="E157" s="587" t="s">
        <v>224</v>
      </c>
      <c r="F157" s="588" t="s">
        <v>224</v>
      </c>
      <c r="G157" s="589" t="s">
        <v>224</v>
      </c>
      <c r="H157" s="590" t="s">
        <v>224</v>
      </c>
      <c r="I157" s="591" t="s">
        <v>224</v>
      </c>
      <c r="J157" s="592" t="s">
        <v>224</v>
      </c>
      <c r="K157" s="593" t="s">
        <v>224</v>
      </c>
      <c r="L157" s="594" t="s">
        <v>224</v>
      </c>
      <c r="M157" s="595" t="s">
        <v>224</v>
      </c>
      <c r="N157" s="596" t="s">
        <v>224</v>
      </c>
    </row>
    <row r="158">
      <c r="B158" s="14" t="n">
        <v>4233</v>
      </c>
      <c r="C158" s="14" t="s">
        <v>1015</v>
      </c>
      <c r="D158" s="586" t="n">
        <v>41</v>
      </c>
      <c r="E158" s="587" t="n">
        <v>15</v>
      </c>
      <c r="F158" s="588" t="n">
        <v>0</v>
      </c>
      <c r="G158" s="589" t="n">
        <v>26</v>
      </c>
      <c r="H158" s="590" t="n">
        <v>0</v>
      </c>
      <c r="I158" s="591" t="n">
        <v>0</v>
      </c>
      <c r="J158" s="592" t="n">
        <v>0</v>
      </c>
      <c r="K158" s="593" t="n">
        <v>0</v>
      </c>
      <c r="L158" s="594" t="n">
        <v>0</v>
      </c>
      <c r="M158" s="595" t="n">
        <v>0</v>
      </c>
      <c r="N158" s="596" t="n">
        <v>0</v>
      </c>
    </row>
    <row r="159">
      <c r="B159" s="14" t="n">
        <v>4234</v>
      </c>
      <c r="C159" s="14" t="s">
        <v>1016</v>
      </c>
      <c r="D159" s="586" t="n">
        <v>511</v>
      </c>
      <c r="E159" s="587" t="n">
        <v>95</v>
      </c>
      <c r="F159" s="588" t="n">
        <v>0</v>
      </c>
      <c r="G159" s="589" t="n">
        <v>271</v>
      </c>
      <c r="H159" s="590" t="n">
        <v>0</v>
      </c>
      <c r="I159" s="591" t="n">
        <v>91</v>
      </c>
      <c r="J159" s="592" t="n">
        <v>54</v>
      </c>
      <c r="K159" s="593" t="n">
        <v>0</v>
      </c>
      <c r="L159" s="594" t="n">
        <v>0</v>
      </c>
      <c r="M159" s="595" t="n">
        <v>0</v>
      </c>
      <c r="N159" s="596" t="n">
        <v>0</v>
      </c>
    </row>
    <row r="160">
      <c r="B160" s="14" t="n">
        <v>4235</v>
      </c>
      <c r="C160" s="14" t="s">
        <v>1017</v>
      </c>
      <c r="D160" s="586" t="n">
        <v>116</v>
      </c>
      <c r="E160" s="587" t="n">
        <v>37</v>
      </c>
      <c r="F160" s="588" t="n">
        <v>0</v>
      </c>
      <c r="G160" s="589" t="n">
        <v>79</v>
      </c>
      <c r="H160" s="590" t="n">
        <v>0</v>
      </c>
      <c r="I160" s="591" t="n">
        <v>0</v>
      </c>
      <c r="J160" s="592" t="n">
        <v>0</v>
      </c>
      <c r="K160" s="593" t="n">
        <v>0</v>
      </c>
      <c r="L160" s="594" t="n">
        <v>0</v>
      </c>
      <c r="M160" s="595" t="n">
        <v>0</v>
      </c>
      <c r="N160" s="596" t="n">
        <v>0</v>
      </c>
    </row>
    <row r="161">
      <c r="B161" s="14" t="n">
        <v>4236</v>
      </c>
      <c r="C161" s="14" t="s">
        <v>1018</v>
      </c>
      <c r="D161" s="586" t="n">
        <v>1160</v>
      </c>
      <c r="E161" s="587" t="n">
        <v>186</v>
      </c>
      <c r="F161" s="588" t="n">
        <v>11</v>
      </c>
      <c r="G161" s="589" t="n">
        <v>501</v>
      </c>
      <c r="H161" s="590" t="n">
        <v>247</v>
      </c>
      <c r="I161" s="591" t="n">
        <v>125</v>
      </c>
      <c r="J161" s="592" t="n">
        <v>80</v>
      </c>
      <c r="K161" s="593" t="n">
        <v>0</v>
      </c>
      <c r="L161" s="594" t="n">
        <v>10</v>
      </c>
      <c r="M161" s="595" t="n">
        <v>0</v>
      </c>
      <c r="N161" s="596" t="n">
        <v>0</v>
      </c>
    </row>
    <row r="162">
      <c r="B162" s="14" t="n">
        <v>4237</v>
      </c>
      <c r="C162" s="14" t="s">
        <v>1019</v>
      </c>
      <c r="D162" s="586" t="n">
        <v>180</v>
      </c>
      <c r="E162" s="587" t="n">
        <v>46</v>
      </c>
      <c r="F162" s="588" t="n">
        <v>0</v>
      </c>
      <c r="G162" s="589" t="n">
        <v>134</v>
      </c>
      <c r="H162" s="590" t="n">
        <v>0</v>
      </c>
      <c r="I162" s="591" t="n">
        <v>0</v>
      </c>
      <c r="J162" s="592" t="n">
        <v>0</v>
      </c>
      <c r="K162" s="593" t="n">
        <v>0</v>
      </c>
      <c r="L162" s="594" t="n">
        <v>0</v>
      </c>
      <c r="M162" s="595" t="n">
        <v>0</v>
      </c>
      <c r="N162" s="596" t="n">
        <v>0</v>
      </c>
    </row>
    <row r="163">
      <c r="B163" s="14" t="n">
        <v>4238</v>
      </c>
      <c r="C163" s="14" t="s">
        <v>1020</v>
      </c>
      <c r="D163" s="586" t="n">
        <v>52</v>
      </c>
      <c r="E163" s="587" t="n">
        <v>16</v>
      </c>
      <c r="F163" s="588" t="n">
        <v>0</v>
      </c>
      <c r="G163" s="589" t="n">
        <v>36</v>
      </c>
      <c r="H163" s="590" t="n">
        <v>0</v>
      </c>
      <c r="I163" s="591" t="n">
        <v>0</v>
      </c>
      <c r="J163" s="592" t="n">
        <v>0</v>
      </c>
      <c r="K163" s="593" t="n">
        <v>0</v>
      </c>
      <c r="L163" s="594" t="n">
        <v>0</v>
      </c>
      <c r="M163" s="595" t="n">
        <v>0</v>
      </c>
      <c r="N163" s="596" t="n">
        <v>0</v>
      </c>
    </row>
    <row r="164">
      <c r="B164" s="14" t="n">
        <v>4239</v>
      </c>
      <c r="C164" s="14" t="s">
        <v>1021</v>
      </c>
      <c r="D164" s="586" t="n">
        <v>784</v>
      </c>
      <c r="E164" s="587" t="n">
        <v>77</v>
      </c>
      <c r="F164" s="588" t="n">
        <v>19</v>
      </c>
      <c r="G164" s="589" t="n">
        <v>261</v>
      </c>
      <c r="H164" s="590" t="n">
        <v>173</v>
      </c>
      <c r="I164" s="591" t="n">
        <v>156</v>
      </c>
      <c r="J164" s="592" t="n">
        <v>98</v>
      </c>
      <c r="K164" s="593" t="n">
        <v>0</v>
      </c>
      <c r="L164" s="594" t="n">
        <v>0</v>
      </c>
      <c r="M164" s="595" t="n">
        <v>0</v>
      </c>
      <c r="N164" s="596" t="n">
        <v>0</v>
      </c>
    </row>
    <row r="165">
      <c r="B165" s="14" t="n">
        <v>4240</v>
      </c>
      <c r="C165" s="14" t="s">
        <v>1022</v>
      </c>
      <c r="D165" s="586" t="n">
        <v>260</v>
      </c>
      <c r="E165" s="587" t="n">
        <v>63</v>
      </c>
      <c r="F165" s="588" t="n">
        <v>0</v>
      </c>
      <c r="G165" s="589" t="n">
        <v>197</v>
      </c>
      <c r="H165" s="590" t="n">
        <v>0</v>
      </c>
      <c r="I165" s="591" t="n">
        <v>0</v>
      </c>
      <c r="J165" s="592" t="n">
        <v>0</v>
      </c>
      <c r="K165" s="593" t="n">
        <v>0</v>
      </c>
      <c r="L165" s="594" t="n">
        <v>0</v>
      </c>
      <c r="M165" s="595" t="n">
        <v>0</v>
      </c>
      <c r="N165" s="596" t="n">
        <v>0</v>
      </c>
    </row>
    <row r="166">
      <c r="B166" s="68" t="n">
        <v>4269</v>
      </c>
      <c r="C166" s="619" t="s">
        <v>1023</v>
      </c>
      <c r="D166" s="597" t="n">
        <v>5163</v>
      </c>
      <c r="E166" s="598" t="n">
        <v>902</v>
      </c>
      <c r="F166" s="599" t="n">
        <v>43</v>
      </c>
      <c r="G166" s="600" t="n">
        <v>2723</v>
      </c>
      <c r="H166" s="601" t="n">
        <v>581</v>
      </c>
      <c r="I166" s="602" t="n">
        <v>520</v>
      </c>
      <c r="J166" s="603" t="n">
        <v>295</v>
      </c>
      <c r="K166" s="604" t="n">
        <v>51</v>
      </c>
      <c r="L166" s="605" t="n">
        <v>20</v>
      </c>
      <c r="M166" s="606" t="n">
        <v>14</v>
      </c>
      <c r="N166" s="607" t="n">
        <v>14</v>
      </c>
    </row>
    <row r="167">
      <c r="B167" s="14" t="n">
        <v>4251</v>
      </c>
      <c r="C167" s="14" t="s">
        <v>1024</v>
      </c>
      <c r="D167" s="586" t="n">
        <v>69</v>
      </c>
      <c r="E167" s="587" t="n">
        <v>18</v>
      </c>
      <c r="F167" s="588" t="n">
        <v>0</v>
      </c>
      <c r="G167" s="589" t="n">
        <v>51</v>
      </c>
      <c r="H167" s="590" t="n">
        <v>0</v>
      </c>
      <c r="I167" s="591" t="n">
        <v>0</v>
      </c>
      <c r="J167" s="592" t="n">
        <v>0</v>
      </c>
      <c r="K167" s="593" t="n">
        <v>0</v>
      </c>
      <c r="L167" s="594" t="n">
        <v>0</v>
      </c>
      <c r="M167" s="595" t="n">
        <v>0</v>
      </c>
      <c r="N167" s="596" t="n">
        <v>0</v>
      </c>
    </row>
    <row r="168">
      <c r="B168" s="14" t="n">
        <v>4252</v>
      </c>
      <c r="C168" s="14" t="s">
        <v>1025</v>
      </c>
      <c r="D168" s="586" t="n">
        <v>530</v>
      </c>
      <c r="E168" s="587" t="n">
        <v>112</v>
      </c>
      <c r="F168" s="588" t="n">
        <v>13</v>
      </c>
      <c r="G168" s="589" t="n">
        <v>297</v>
      </c>
      <c r="H168" s="590" t="n">
        <v>0</v>
      </c>
      <c r="I168" s="591" t="n">
        <v>64</v>
      </c>
      <c r="J168" s="592" t="n">
        <v>44</v>
      </c>
      <c r="K168" s="593" t="n">
        <v>0</v>
      </c>
      <c r="L168" s="594" t="n">
        <v>0</v>
      </c>
      <c r="M168" s="595" t="n">
        <v>0</v>
      </c>
      <c r="N168" s="596" t="n">
        <v>0</v>
      </c>
    </row>
    <row r="169">
      <c r="B169" s="14" t="n">
        <v>4253</v>
      </c>
      <c r="C169" s="14" t="s">
        <v>1026</v>
      </c>
      <c r="D169" s="586" t="n">
        <v>344</v>
      </c>
      <c r="E169" s="587" t="n">
        <v>83</v>
      </c>
      <c r="F169" s="588" t="n">
        <v>0</v>
      </c>
      <c r="G169" s="589" t="n">
        <v>261</v>
      </c>
      <c r="H169" s="590" t="n">
        <v>0</v>
      </c>
      <c r="I169" s="591" t="n">
        <v>0</v>
      </c>
      <c r="J169" s="592" t="n">
        <v>0</v>
      </c>
      <c r="K169" s="593" t="n">
        <v>0</v>
      </c>
      <c r="L169" s="594" t="n">
        <v>0</v>
      </c>
      <c r="M169" s="595" t="n">
        <v>0</v>
      </c>
      <c r="N169" s="596" t="n">
        <v>0</v>
      </c>
    </row>
    <row r="170">
      <c r="B170" s="14" t="n">
        <v>4254</v>
      </c>
      <c r="C170" s="14" t="s">
        <v>1027</v>
      </c>
      <c r="D170" s="586" t="n">
        <v>1464</v>
      </c>
      <c r="E170" s="587" t="n">
        <v>195</v>
      </c>
      <c r="F170" s="588" t="n">
        <v>30</v>
      </c>
      <c r="G170" s="589" t="n">
        <v>666</v>
      </c>
      <c r="H170" s="590" t="n">
        <v>221</v>
      </c>
      <c r="I170" s="591" t="n">
        <v>202</v>
      </c>
      <c r="J170" s="592" t="n">
        <v>122</v>
      </c>
      <c r="K170" s="593" t="n">
        <v>28</v>
      </c>
      <c r="L170" s="594" t="n">
        <v>0</v>
      </c>
      <c r="M170" s="595" t="n">
        <v>0</v>
      </c>
      <c r="N170" s="596" t="n">
        <v>0</v>
      </c>
    </row>
    <row r="171">
      <c r="B171" s="14" t="n">
        <v>4255</v>
      </c>
      <c r="C171" s="14" t="s">
        <v>156</v>
      </c>
      <c r="D171" s="586" t="n">
        <v>70</v>
      </c>
      <c r="E171" s="587" t="n">
        <v>22</v>
      </c>
      <c r="F171" s="588" t="n">
        <v>0</v>
      </c>
      <c r="G171" s="589" t="n">
        <v>48</v>
      </c>
      <c r="H171" s="590" t="n">
        <v>0</v>
      </c>
      <c r="I171" s="591" t="n">
        <v>0</v>
      </c>
      <c r="J171" s="592" t="n">
        <v>0</v>
      </c>
      <c r="K171" s="593" t="n">
        <v>0</v>
      </c>
      <c r="L171" s="594" t="n">
        <v>0</v>
      </c>
      <c r="M171" s="595" t="n">
        <v>0</v>
      </c>
      <c r="N171" s="596" t="n">
        <v>0</v>
      </c>
    </row>
    <row r="172">
      <c r="B172" s="14" t="n">
        <v>4256</v>
      </c>
      <c r="C172" s="14" t="s">
        <v>1028</v>
      </c>
      <c r="D172" s="586" t="n">
        <v>68</v>
      </c>
      <c r="E172" s="587" t="n">
        <v>14</v>
      </c>
      <c r="F172" s="588" t="n">
        <v>0</v>
      </c>
      <c r="G172" s="589" t="n">
        <v>54</v>
      </c>
      <c r="H172" s="590" t="n">
        <v>0</v>
      </c>
      <c r="I172" s="591" t="n">
        <v>0</v>
      </c>
      <c r="J172" s="592" t="n">
        <v>0</v>
      </c>
      <c r="K172" s="593" t="n">
        <v>0</v>
      </c>
      <c r="L172" s="594" t="n">
        <v>0</v>
      </c>
      <c r="M172" s="595" t="n">
        <v>0</v>
      </c>
      <c r="N172" s="596" t="n">
        <v>0</v>
      </c>
    </row>
    <row r="173">
      <c r="B173" s="14" t="n">
        <v>4257</v>
      </c>
      <c r="C173" s="14" t="s">
        <v>120</v>
      </c>
      <c r="D173" s="586" t="n">
        <v>30</v>
      </c>
      <c r="E173" s="587" t="n">
        <v>7</v>
      </c>
      <c r="F173" s="588" t="n">
        <v>0</v>
      </c>
      <c r="G173" s="589" t="n">
        <v>23</v>
      </c>
      <c r="H173" s="590" t="n">
        <v>0</v>
      </c>
      <c r="I173" s="591" t="n">
        <v>0</v>
      </c>
      <c r="J173" s="592" t="n">
        <v>0</v>
      </c>
      <c r="K173" s="593" t="n">
        <v>0</v>
      </c>
      <c r="L173" s="594" t="n">
        <v>0</v>
      </c>
      <c r="M173" s="595" t="n">
        <v>0</v>
      </c>
      <c r="N173" s="596" t="n">
        <v>0</v>
      </c>
    </row>
    <row r="174">
      <c r="B174" s="14" t="n">
        <v>4258</v>
      </c>
      <c r="C174" s="14" t="s">
        <v>178</v>
      </c>
      <c r="D174" s="586" t="n">
        <v>1769</v>
      </c>
      <c r="E174" s="587" t="n">
        <v>245</v>
      </c>
      <c r="F174" s="588" t="n">
        <v>0</v>
      </c>
      <c r="G174" s="589" t="n">
        <v>710</v>
      </c>
      <c r="H174" s="590" t="n">
        <v>360</v>
      </c>
      <c r="I174" s="591" t="n">
        <v>254</v>
      </c>
      <c r="J174" s="592" t="n">
        <v>129</v>
      </c>
      <c r="K174" s="593" t="n">
        <v>23</v>
      </c>
      <c r="L174" s="594" t="n">
        <v>20</v>
      </c>
      <c r="M174" s="595" t="n">
        <v>14</v>
      </c>
      <c r="N174" s="596" t="n">
        <v>14</v>
      </c>
    </row>
    <row r="175">
      <c r="B175" s="14" t="n">
        <v>4259</v>
      </c>
      <c r="C175" s="14" t="s">
        <v>1029</v>
      </c>
      <c r="D175" s="586" t="n">
        <v>71</v>
      </c>
      <c r="E175" s="587" t="n">
        <v>13</v>
      </c>
      <c r="F175" s="588" t="n">
        <v>0</v>
      </c>
      <c r="G175" s="589" t="n">
        <v>58</v>
      </c>
      <c r="H175" s="590" t="n">
        <v>0</v>
      </c>
      <c r="I175" s="591" t="n">
        <v>0</v>
      </c>
      <c r="J175" s="592" t="n">
        <v>0</v>
      </c>
      <c r="K175" s="593" t="n">
        <v>0</v>
      </c>
      <c r="L175" s="594" t="n">
        <v>0</v>
      </c>
      <c r="M175" s="595" t="n">
        <v>0</v>
      </c>
      <c r="N175" s="596" t="n">
        <v>0</v>
      </c>
    </row>
    <row r="176">
      <c r="B176" s="14" t="n">
        <v>4260</v>
      </c>
      <c r="C176" s="14" t="s">
        <v>121</v>
      </c>
      <c r="D176" s="586" t="n">
        <v>251</v>
      </c>
      <c r="E176" s="587" t="n">
        <v>63</v>
      </c>
      <c r="F176" s="588" t="n">
        <v>0</v>
      </c>
      <c r="G176" s="589" t="n">
        <v>188</v>
      </c>
      <c r="H176" s="590" t="n">
        <v>0</v>
      </c>
      <c r="I176" s="591" t="n">
        <v>0</v>
      </c>
      <c r="J176" s="592" t="n">
        <v>0</v>
      </c>
      <c r="K176" s="593" t="n">
        <v>0</v>
      </c>
      <c r="L176" s="594" t="n">
        <v>0</v>
      </c>
      <c r="M176" s="595" t="n">
        <v>0</v>
      </c>
      <c r="N176" s="596" t="n">
        <v>0</v>
      </c>
    </row>
    <row r="177">
      <c r="B177" s="14" t="n">
        <v>4261</v>
      </c>
      <c r="C177" s="14" t="s">
        <v>1030</v>
      </c>
      <c r="D177" s="586" t="n">
        <v>159</v>
      </c>
      <c r="E177" s="587" t="n">
        <v>50</v>
      </c>
      <c r="F177" s="588" t="n">
        <v>0</v>
      </c>
      <c r="G177" s="589" t="n">
        <v>109</v>
      </c>
      <c r="H177" s="590" t="n">
        <v>0</v>
      </c>
      <c r="I177" s="591" t="n">
        <v>0</v>
      </c>
      <c r="J177" s="592" t="n">
        <v>0</v>
      </c>
      <c r="K177" s="593" t="n">
        <v>0</v>
      </c>
      <c r="L177" s="594" t="n">
        <v>0</v>
      </c>
      <c r="M177" s="595" t="n">
        <v>0</v>
      </c>
      <c r="N177" s="596" t="n">
        <v>0</v>
      </c>
    </row>
    <row r="178">
      <c r="B178" s="14" t="n">
        <v>4262</v>
      </c>
      <c r="C178" s="14" t="s">
        <v>1031</v>
      </c>
      <c r="D178" s="586" t="n">
        <v>57</v>
      </c>
      <c r="E178" s="587" t="n">
        <v>9</v>
      </c>
      <c r="F178" s="588" t="n">
        <v>0</v>
      </c>
      <c r="G178" s="589" t="n">
        <v>48</v>
      </c>
      <c r="H178" s="590" t="n">
        <v>0</v>
      </c>
      <c r="I178" s="591" t="n">
        <v>0</v>
      </c>
      <c r="J178" s="592" t="n">
        <v>0</v>
      </c>
      <c r="K178" s="593" t="n">
        <v>0</v>
      </c>
      <c r="L178" s="594" t="n">
        <v>0</v>
      </c>
      <c r="M178" s="595" t="n">
        <v>0</v>
      </c>
      <c r="N178" s="596" t="n">
        <v>0</v>
      </c>
    </row>
    <row r="179">
      <c r="B179" s="14" t="n">
        <v>4263</v>
      </c>
      <c r="C179" s="14" t="s">
        <v>1032</v>
      </c>
      <c r="D179" s="586" t="n">
        <v>212</v>
      </c>
      <c r="E179" s="587" t="n">
        <v>57</v>
      </c>
      <c r="F179" s="588" t="n">
        <v>0</v>
      </c>
      <c r="G179" s="589" t="n">
        <v>155</v>
      </c>
      <c r="H179" s="590" t="n">
        <v>0</v>
      </c>
      <c r="I179" s="591" t="n">
        <v>0</v>
      </c>
      <c r="J179" s="592" t="n">
        <v>0</v>
      </c>
      <c r="K179" s="593" t="n">
        <v>0</v>
      </c>
      <c r="L179" s="594" t="n">
        <v>0</v>
      </c>
      <c r="M179" s="595" t="n">
        <v>0</v>
      </c>
      <c r="N179" s="596" t="n">
        <v>0</v>
      </c>
    </row>
    <row r="180">
      <c r="B180" s="14" t="n">
        <v>4264</v>
      </c>
      <c r="C180" s="14" t="s">
        <v>1033</v>
      </c>
      <c r="D180" s="586" t="n">
        <v>69</v>
      </c>
      <c r="E180" s="587" t="n">
        <v>14</v>
      </c>
      <c r="F180" s="588" t="n">
        <v>0</v>
      </c>
      <c r="G180" s="589" t="n">
        <v>55</v>
      </c>
      <c r="H180" s="590" t="n">
        <v>0</v>
      </c>
      <c r="I180" s="591" t="n">
        <v>0</v>
      </c>
      <c r="J180" s="592" t="n">
        <v>0</v>
      </c>
      <c r="K180" s="593" t="n">
        <v>0</v>
      </c>
      <c r="L180" s="594" t="n">
        <v>0</v>
      </c>
      <c r="M180" s="595" t="n">
        <v>0</v>
      </c>
      <c r="N180" s="596" t="n">
        <v>0</v>
      </c>
    </row>
    <row r="181">
      <c r="B181" s="68" t="n">
        <v>4299</v>
      </c>
      <c r="C181" s="619" t="s">
        <v>1034</v>
      </c>
      <c r="D181" s="597" t="n">
        <v>9049</v>
      </c>
      <c r="E181" s="598" t="n">
        <v>1717</v>
      </c>
      <c r="F181" s="599" t="n">
        <v>43</v>
      </c>
      <c r="G181" s="600" t="n">
        <v>4771</v>
      </c>
      <c r="H181" s="601" t="n">
        <v>890</v>
      </c>
      <c r="I181" s="602" t="n">
        <v>894</v>
      </c>
      <c r="J181" s="603" t="n">
        <v>646</v>
      </c>
      <c r="K181" s="604" t="n">
        <v>88</v>
      </c>
      <c r="L181" s="605" t="n">
        <v>0</v>
      </c>
      <c r="M181" s="606" t="n">
        <v>0</v>
      </c>
      <c r="N181" s="607" t="n">
        <v>0</v>
      </c>
    </row>
    <row r="182">
      <c r="B182" s="14" t="n">
        <v>4271</v>
      </c>
      <c r="C182" s="14" t="s">
        <v>122</v>
      </c>
      <c r="D182" s="586" t="n">
        <v>916</v>
      </c>
      <c r="E182" s="587" t="n">
        <v>194</v>
      </c>
      <c r="F182" s="588" t="n">
        <v>0</v>
      </c>
      <c r="G182" s="589" t="n">
        <v>534</v>
      </c>
      <c r="H182" s="590" t="n">
        <v>0</v>
      </c>
      <c r="I182" s="591" t="n">
        <v>80</v>
      </c>
      <c r="J182" s="592" t="n">
        <v>108</v>
      </c>
      <c r="K182" s="593" t="n">
        <v>0</v>
      </c>
      <c r="L182" s="594" t="n">
        <v>0</v>
      </c>
      <c r="M182" s="595" t="n">
        <v>0</v>
      </c>
      <c r="N182" s="596" t="n">
        <v>0</v>
      </c>
    </row>
    <row r="183">
      <c r="B183" s="14" t="n">
        <v>4273</v>
      </c>
      <c r="C183" s="14" t="s">
        <v>1035</v>
      </c>
      <c r="D183" s="586" t="n">
        <v>97</v>
      </c>
      <c r="E183" s="587" t="n">
        <v>20</v>
      </c>
      <c r="F183" s="588" t="n">
        <v>0</v>
      </c>
      <c r="G183" s="589" t="n">
        <v>77</v>
      </c>
      <c r="H183" s="590" t="n">
        <v>0</v>
      </c>
      <c r="I183" s="591" t="n">
        <v>0</v>
      </c>
      <c r="J183" s="592" t="n">
        <v>0</v>
      </c>
      <c r="K183" s="593" t="n">
        <v>0</v>
      </c>
      <c r="L183" s="594" t="n">
        <v>0</v>
      </c>
      <c r="M183" s="595" t="n">
        <v>0</v>
      </c>
      <c r="N183" s="596" t="n">
        <v>0</v>
      </c>
    </row>
    <row r="184">
      <c r="B184" s="14" t="n">
        <v>4274</v>
      </c>
      <c r="C184" s="14" t="s">
        <v>1036</v>
      </c>
      <c r="D184" s="586" t="n">
        <v>471</v>
      </c>
      <c r="E184" s="587" t="n">
        <v>92</v>
      </c>
      <c r="F184" s="588" t="n">
        <v>0</v>
      </c>
      <c r="G184" s="589" t="n">
        <v>244</v>
      </c>
      <c r="H184" s="590" t="n">
        <v>0</v>
      </c>
      <c r="I184" s="591" t="n">
        <v>84</v>
      </c>
      <c r="J184" s="592" t="n">
        <v>51</v>
      </c>
      <c r="K184" s="593" t="n">
        <v>0</v>
      </c>
      <c r="L184" s="594" t="n">
        <v>0</v>
      </c>
      <c r="M184" s="595" t="n">
        <v>0</v>
      </c>
      <c r="N184" s="596" t="n">
        <v>0</v>
      </c>
    </row>
    <row r="185">
      <c r="B185" s="14" t="n">
        <v>4275</v>
      </c>
      <c r="C185" s="14" t="s">
        <v>1037</v>
      </c>
      <c r="D185" s="586" t="n">
        <v>80</v>
      </c>
      <c r="E185" s="587" t="n">
        <v>27</v>
      </c>
      <c r="F185" s="588" t="n">
        <v>0</v>
      </c>
      <c r="G185" s="589" t="n">
        <v>53</v>
      </c>
      <c r="H185" s="590" t="n">
        <v>0</v>
      </c>
      <c r="I185" s="591" t="n">
        <v>0</v>
      </c>
      <c r="J185" s="592" t="n">
        <v>0</v>
      </c>
      <c r="K185" s="593" t="n">
        <v>0</v>
      </c>
      <c r="L185" s="594" t="n">
        <v>0</v>
      </c>
      <c r="M185" s="595" t="n">
        <v>0</v>
      </c>
      <c r="N185" s="596" t="n">
        <v>0</v>
      </c>
    </row>
    <row r="186">
      <c r="B186" s="14" t="n">
        <v>4276</v>
      </c>
      <c r="C186" s="14" t="s">
        <v>1038</v>
      </c>
      <c r="D186" s="586" t="n">
        <v>737</v>
      </c>
      <c r="E186" s="587" t="n">
        <v>136</v>
      </c>
      <c r="F186" s="588" t="n">
        <v>0</v>
      </c>
      <c r="G186" s="589" t="n">
        <v>340</v>
      </c>
      <c r="H186" s="590" t="n">
        <v>153</v>
      </c>
      <c r="I186" s="591" t="n">
        <v>60</v>
      </c>
      <c r="J186" s="592" t="n">
        <v>48</v>
      </c>
      <c r="K186" s="593" t="n">
        <v>0</v>
      </c>
      <c r="L186" s="594" t="n">
        <v>0</v>
      </c>
      <c r="M186" s="595" t="n">
        <v>0</v>
      </c>
      <c r="N186" s="596" t="n">
        <v>0</v>
      </c>
    </row>
    <row r="187">
      <c r="B187" s="14" t="n">
        <v>4277</v>
      </c>
      <c r="C187" s="14" t="s">
        <v>1039</v>
      </c>
      <c r="D187" s="586" t="n">
        <v>75</v>
      </c>
      <c r="E187" s="587" t="n">
        <v>16</v>
      </c>
      <c r="F187" s="588" t="n">
        <v>0</v>
      </c>
      <c r="G187" s="589" t="n">
        <v>59</v>
      </c>
      <c r="H187" s="590" t="n">
        <v>0</v>
      </c>
      <c r="I187" s="591" t="n">
        <v>0</v>
      </c>
      <c r="J187" s="592" t="n">
        <v>0</v>
      </c>
      <c r="K187" s="593" t="n">
        <v>0</v>
      </c>
      <c r="L187" s="594" t="n">
        <v>0</v>
      </c>
      <c r="M187" s="595" t="n">
        <v>0</v>
      </c>
      <c r="N187" s="596" t="n">
        <v>0</v>
      </c>
    </row>
    <row r="188">
      <c r="B188" s="14" t="n">
        <v>4279</v>
      </c>
      <c r="C188" s="14" t="s">
        <v>1040</v>
      </c>
      <c r="D188" s="586" t="n">
        <v>232</v>
      </c>
      <c r="E188" s="587" t="n">
        <v>67</v>
      </c>
      <c r="F188" s="588" t="n">
        <v>0</v>
      </c>
      <c r="G188" s="589" t="n">
        <v>165</v>
      </c>
      <c r="H188" s="590" t="n">
        <v>0</v>
      </c>
      <c r="I188" s="591" t="n">
        <v>0</v>
      </c>
      <c r="J188" s="592" t="n">
        <v>0</v>
      </c>
      <c r="K188" s="593" t="n">
        <v>0</v>
      </c>
      <c r="L188" s="594" t="n">
        <v>0</v>
      </c>
      <c r="M188" s="595" t="n">
        <v>0</v>
      </c>
      <c r="N188" s="596" t="n">
        <v>0</v>
      </c>
    </row>
    <row r="189">
      <c r="B189" s="14" t="n">
        <v>4280</v>
      </c>
      <c r="C189" s="14" t="s">
        <v>123</v>
      </c>
      <c r="D189" s="586" t="n">
        <v>1973</v>
      </c>
      <c r="E189" s="587" t="n">
        <v>365</v>
      </c>
      <c r="F189" s="588" t="n">
        <v>43</v>
      </c>
      <c r="G189" s="589" t="n">
        <v>942</v>
      </c>
      <c r="H189" s="590" t="n">
        <v>230</v>
      </c>
      <c r="I189" s="591" t="n">
        <v>174</v>
      </c>
      <c r="J189" s="592" t="n">
        <v>149</v>
      </c>
      <c r="K189" s="593" t="n">
        <v>70</v>
      </c>
      <c r="L189" s="594" t="n">
        <v>0</v>
      </c>
      <c r="M189" s="595" t="n">
        <v>0</v>
      </c>
      <c r="N189" s="596" t="n">
        <v>0</v>
      </c>
    </row>
    <row r="190">
      <c r="B190" s="14" t="n">
        <v>4281</v>
      </c>
      <c r="C190" s="14" t="s">
        <v>1041</v>
      </c>
      <c r="D190" s="586" t="n">
        <v>203</v>
      </c>
      <c r="E190" s="587" t="n">
        <v>36</v>
      </c>
      <c r="F190" s="588" t="n">
        <v>0</v>
      </c>
      <c r="G190" s="589" t="n">
        <v>117</v>
      </c>
      <c r="H190" s="590" t="n">
        <v>0</v>
      </c>
      <c r="I190" s="591" t="n">
        <v>50</v>
      </c>
      <c r="J190" s="592" t="n">
        <v>0</v>
      </c>
      <c r="K190" s="593" t="n">
        <v>0</v>
      </c>
      <c r="L190" s="594" t="n">
        <v>0</v>
      </c>
      <c r="M190" s="595" t="n">
        <v>0</v>
      </c>
      <c r="N190" s="596" t="n">
        <v>0</v>
      </c>
    </row>
    <row r="191">
      <c r="B191" s="14" t="n">
        <v>4282</v>
      </c>
      <c r="C191" s="14" t="s">
        <v>1042</v>
      </c>
      <c r="D191" s="586" t="n">
        <v>1404</v>
      </c>
      <c r="E191" s="587" t="n">
        <v>189</v>
      </c>
      <c r="F191" s="588" t="n">
        <v>0</v>
      </c>
      <c r="G191" s="589" t="n">
        <v>665</v>
      </c>
      <c r="H191" s="590" t="n">
        <v>206</v>
      </c>
      <c r="I191" s="591" t="n">
        <v>202</v>
      </c>
      <c r="J191" s="592" t="n">
        <v>124</v>
      </c>
      <c r="K191" s="593" t="n">
        <v>18</v>
      </c>
      <c r="L191" s="594" t="n">
        <v>0</v>
      </c>
      <c r="M191" s="595" t="n">
        <v>0</v>
      </c>
      <c r="N191" s="596" t="n">
        <v>0</v>
      </c>
    </row>
    <row r="192">
      <c r="B192" s="14" t="n">
        <v>4283</v>
      </c>
      <c r="C192" s="14" t="s">
        <v>1043</v>
      </c>
      <c r="D192" s="586" t="n">
        <v>532</v>
      </c>
      <c r="E192" s="587" t="n">
        <v>116</v>
      </c>
      <c r="F192" s="588" t="n">
        <v>0</v>
      </c>
      <c r="G192" s="589" t="n">
        <v>310</v>
      </c>
      <c r="H192" s="590" t="n">
        <v>0</v>
      </c>
      <c r="I192" s="591" t="n">
        <v>54</v>
      </c>
      <c r="J192" s="592" t="n">
        <v>52</v>
      </c>
      <c r="K192" s="593" t="n">
        <v>0</v>
      </c>
      <c r="L192" s="594" t="n">
        <v>0</v>
      </c>
      <c r="M192" s="595" t="n">
        <v>0</v>
      </c>
      <c r="N192" s="596" t="n">
        <v>0</v>
      </c>
    </row>
    <row r="193">
      <c r="B193" s="14" t="n">
        <v>4284</v>
      </c>
      <c r="C193" s="14" t="s">
        <v>1044</v>
      </c>
      <c r="D193" s="586" t="n">
        <v>119</v>
      </c>
      <c r="E193" s="587" t="n">
        <v>33</v>
      </c>
      <c r="F193" s="588" t="n">
        <v>0</v>
      </c>
      <c r="G193" s="589" t="n">
        <v>86</v>
      </c>
      <c r="H193" s="590" t="n">
        <v>0</v>
      </c>
      <c r="I193" s="591" t="n">
        <v>0</v>
      </c>
      <c r="J193" s="592" t="n">
        <v>0</v>
      </c>
      <c r="K193" s="593" t="n">
        <v>0</v>
      </c>
      <c r="L193" s="594" t="n">
        <v>0</v>
      </c>
      <c r="M193" s="595" t="n">
        <v>0</v>
      </c>
      <c r="N193" s="596" t="n">
        <v>0</v>
      </c>
    </row>
    <row r="194">
      <c r="B194" s="14" t="n">
        <v>4285</v>
      </c>
      <c r="C194" s="14" t="s">
        <v>124</v>
      </c>
      <c r="D194" s="586" t="n">
        <v>371</v>
      </c>
      <c r="E194" s="587" t="n">
        <v>89</v>
      </c>
      <c r="F194" s="588" t="n">
        <v>0</v>
      </c>
      <c r="G194" s="589" t="n">
        <v>282</v>
      </c>
      <c r="H194" s="590" t="n">
        <v>0</v>
      </c>
      <c r="I194" s="591" t="n">
        <v>0</v>
      </c>
      <c r="J194" s="592" t="n">
        <v>0</v>
      </c>
      <c r="K194" s="593" t="n">
        <v>0</v>
      </c>
      <c r="L194" s="594" t="n">
        <v>0</v>
      </c>
      <c r="M194" s="595" t="n">
        <v>0</v>
      </c>
      <c r="N194" s="596" t="n">
        <v>0</v>
      </c>
    </row>
    <row r="195">
      <c r="B195" s="14" t="n">
        <v>4286</v>
      </c>
      <c r="C195" s="14" t="s">
        <v>1045</v>
      </c>
      <c r="D195" s="586" t="n">
        <v>107</v>
      </c>
      <c r="E195" s="587" t="n">
        <v>37</v>
      </c>
      <c r="F195" s="588" t="n">
        <v>0</v>
      </c>
      <c r="G195" s="589" t="n">
        <v>70</v>
      </c>
      <c r="H195" s="590" t="n">
        <v>0</v>
      </c>
      <c r="I195" s="591" t="n">
        <v>0</v>
      </c>
      <c r="J195" s="592" t="n">
        <v>0</v>
      </c>
      <c r="K195" s="593" t="n">
        <v>0</v>
      </c>
      <c r="L195" s="594" t="n">
        <v>0</v>
      </c>
      <c r="M195" s="595" t="n">
        <v>0</v>
      </c>
      <c r="N195" s="596" t="n">
        <v>0</v>
      </c>
    </row>
    <row r="196">
      <c r="B196" s="14" t="n">
        <v>4287</v>
      </c>
      <c r="C196" s="14" t="s">
        <v>1046</v>
      </c>
      <c r="D196" s="586" t="n">
        <v>185</v>
      </c>
      <c r="E196" s="587" t="n">
        <v>45</v>
      </c>
      <c r="F196" s="588" t="n">
        <v>0</v>
      </c>
      <c r="G196" s="589" t="n">
        <v>140</v>
      </c>
      <c r="H196" s="590" t="n">
        <v>0</v>
      </c>
      <c r="I196" s="591" t="n">
        <v>0</v>
      </c>
      <c r="J196" s="592" t="n">
        <v>0</v>
      </c>
      <c r="K196" s="593" t="n">
        <v>0</v>
      </c>
      <c r="L196" s="594" t="n">
        <v>0</v>
      </c>
      <c r="M196" s="595" t="n">
        <v>0</v>
      </c>
      <c r="N196" s="596" t="n">
        <v>0</v>
      </c>
    </row>
    <row r="197">
      <c r="B197" s="14" t="n">
        <v>4288</v>
      </c>
      <c r="C197" s="14" t="s">
        <v>1047</v>
      </c>
      <c r="D197" s="586" t="s">
        <v>224</v>
      </c>
      <c r="E197" s="587" t="s">
        <v>224</v>
      </c>
      <c r="F197" s="588" t="s">
        <v>224</v>
      </c>
      <c r="G197" s="589" t="s">
        <v>224</v>
      </c>
      <c r="H197" s="590" t="s">
        <v>224</v>
      </c>
      <c r="I197" s="591" t="s">
        <v>224</v>
      </c>
      <c r="J197" s="592" t="s">
        <v>224</v>
      </c>
      <c r="K197" s="593" t="s">
        <v>224</v>
      </c>
      <c r="L197" s="594" t="s">
        <v>224</v>
      </c>
      <c r="M197" s="595" t="s">
        <v>224</v>
      </c>
      <c r="N197" s="596" t="s">
        <v>224</v>
      </c>
    </row>
    <row r="198">
      <c r="B198" s="14" t="n">
        <v>4289</v>
      </c>
      <c r="C198" s="14" t="s">
        <v>157</v>
      </c>
      <c r="D198" s="586" t="n">
        <v>1547</v>
      </c>
      <c r="E198" s="587" t="n">
        <v>255</v>
      </c>
      <c r="F198" s="588" t="n">
        <v>0</v>
      </c>
      <c r="G198" s="589" t="n">
        <v>687</v>
      </c>
      <c r="H198" s="590" t="n">
        <v>301</v>
      </c>
      <c r="I198" s="591" t="n">
        <v>190</v>
      </c>
      <c r="J198" s="592" t="n">
        <v>114</v>
      </c>
      <c r="K198" s="593" t="n">
        <v>0</v>
      </c>
      <c r="L198" s="594" t="n">
        <v>0</v>
      </c>
      <c r="M198" s="595" t="n">
        <v>0</v>
      </c>
      <c r="N198" s="596" t="n">
        <v>0</v>
      </c>
    </row>
    <row r="199">
      <c r="B199" s="68" t="n">
        <v>4329</v>
      </c>
      <c r="C199" s="619" t="s">
        <v>1048</v>
      </c>
      <c r="D199" s="597" t="n">
        <v>4085</v>
      </c>
      <c r="E199" s="598" t="n">
        <v>735</v>
      </c>
      <c r="F199" s="599" t="n">
        <v>0</v>
      </c>
      <c r="G199" s="600" t="n">
        <v>2106</v>
      </c>
      <c r="H199" s="601" t="n">
        <v>499</v>
      </c>
      <c r="I199" s="602" t="n">
        <v>456</v>
      </c>
      <c r="J199" s="603" t="n">
        <v>289</v>
      </c>
      <c r="K199" s="604" t="n">
        <v>0</v>
      </c>
      <c r="L199" s="605" t="n">
        <v>0</v>
      </c>
      <c r="M199" s="606" t="n">
        <v>0</v>
      </c>
      <c r="N199" s="607" t="n">
        <v>0</v>
      </c>
    </row>
    <row r="200">
      <c r="B200" s="14" t="n">
        <v>4303</v>
      </c>
      <c r="C200" s="14" t="s">
        <v>1049</v>
      </c>
      <c r="D200" s="586" t="n">
        <v>475</v>
      </c>
      <c r="E200" s="587" t="n">
        <v>89</v>
      </c>
      <c r="F200" s="588" t="n">
        <v>0</v>
      </c>
      <c r="G200" s="589" t="n">
        <v>241</v>
      </c>
      <c r="H200" s="590" t="n">
        <v>0</v>
      </c>
      <c r="I200" s="591" t="n">
        <v>65</v>
      </c>
      <c r="J200" s="592" t="n">
        <v>80</v>
      </c>
      <c r="K200" s="593" t="n">
        <v>0</v>
      </c>
      <c r="L200" s="594" t="n">
        <v>0</v>
      </c>
      <c r="M200" s="595" t="n">
        <v>0</v>
      </c>
      <c r="N200" s="596" t="n">
        <v>0</v>
      </c>
    </row>
    <row r="201">
      <c r="B201" s="14" t="n">
        <v>4304</v>
      </c>
      <c r="C201" s="14" t="s">
        <v>158</v>
      </c>
      <c r="D201" s="586" t="n">
        <v>325</v>
      </c>
      <c r="E201" s="587" t="n">
        <v>89</v>
      </c>
      <c r="F201" s="588" t="n">
        <v>0</v>
      </c>
      <c r="G201" s="589" t="n">
        <v>236</v>
      </c>
      <c r="H201" s="590" t="n">
        <v>0</v>
      </c>
      <c r="I201" s="591" t="n">
        <v>0</v>
      </c>
      <c r="J201" s="592" t="n">
        <v>0</v>
      </c>
      <c r="K201" s="593" t="n">
        <v>0</v>
      </c>
      <c r="L201" s="594" t="n">
        <v>0</v>
      </c>
      <c r="M201" s="595" t="n">
        <v>0</v>
      </c>
      <c r="N201" s="596" t="n">
        <v>0</v>
      </c>
    </row>
    <row r="202">
      <c r="B202" s="14" t="n">
        <v>4305</v>
      </c>
      <c r="C202" s="14" t="s">
        <v>1050</v>
      </c>
      <c r="D202" s="586" t="n">
        <v>452</v>
      </c>
      <c r="E202" s="587" t="n">
        <v>55</v>
      </c>
      <c r="F202" s="588" t="n">
        <v>0</v>
      </c>
      <c r="G202" s="589" t="n">
        <v>179</v>
      </c>
      <c r="H202" s="590" t="n">
        <v>218</v>
      </c>
      <c r="I202" s="591" t="n">
        <v>0</v>
      </c>
      <c r="J202" s="592" t="n">
        <v>0</v>
      </c>
      <c r="K202" s="593" t="n">
        <v>0</v>
      </c>
      <c r="L202" s="594" t="n">
        <v>0</v>
      </c>
      <c r="M202" s="595" t="n">
        <v>0</v>
      </c>
      <c r="N202" s="596" t="n">
        <v>0</v>
      </c>
    </row>
    <row r="203">
      <c r="B203" s="14" t="n">
        <v>4306</v>
      </c>
      <c r="C203" s="14" t="s">
        <v>1051</v>
      </c>
      <c r="D203" s="586" t="s">
        <v>224</v>
      </c>
      <c r="E203" s="587" t="s">
        <v>224</v>
      </c>
      <c r="F203" s="588" t="s">
        <v>224</v>
      </c>
      <c r="G203" s="589" t="s">
        <v>224</v>
      </c>
      <c r="H203" s="590" t="s">
        <v>224</v>
      </c>
      <c r="I203" s="591" t="s">
        <v>224</v>
      </c>
      <c r="J203" s="592" t="s">
        <v>224</v>
      </c>
      <c r="K203" s="593" t="s">
        <v>224</v>
      </c>
      <c r="L203" s="594" t="s">
        <v>224</v>
      </c>
      <c r="M203" s="595" t="s">
        <v>224</v>
      </c>
      <c r="N203" s="596" t="s">
        <v>224</v>
      </c>
    </row>
    <row r="204">
      <c r="B204" s="14" t="n">
        <v>4307</v>
      </c>
      <c r="C204" s="14" t="s">
        <v>1052</v>
      </c>
      <c r="D204" s="586" t="n">
        <v>98</v>
      </c>
      <c r="E204" s="587" t="n">
        <v>32</v>
      </c>
      <c r="F204" s="588" t="n">
        <v>0</v>
      </c>
      <c r="G204" s="589" t="n">
        <v>66</v>
      </c>
      <c r="H204" s="590" t="n">
        <v>0</v>
      </c>
      <c r="I204" s="591" t="n">
        <v>0</v>
      </c>
      <c r="J204" s="592" t="n">
        <v>0</v>
      </c>
      <c r="K204" s="593" t="n">
        <v>0</v>
      </c>
      <c r="L204" s="594" t="n">
        <v>0</v>
      </c>
      <c r="M204" s="595" t="n">
        <v>0</v>
      </c>
      <c r="N204" s="596" t="n">
        <v>0</v>
      </c>
    </row>
    <row r="205">
      <c r="B205" s="14" t="n">
        <v>4309</v>
      </c>
      <c r="C205" s="14" t="s">
        <v>125</v>
      </c>
      <c r="D205" s="586" t="n">
        <v>526</v>
      </c>
      <c r="E205" s="587" t="n">
        <v>83</v>
      </c>
      <c r="F205" s="588" t="n">
        <v>0</v>
      </c>
      <c r="G205" s="589" t="n">
        <v>244</v>
      </c>
      <c r="H205" s="590" t="n">
        <v>0</v>
      </c>
      <c r="I205" s="591" t="n">
        <v>109</v>
      </c>
      <c r="J205" s="592" t="n">
        <v>90</v>
      </c>
      <c r="K205" s="593" t="n">
        <v>0</v>
      </c>
      <c r="L205" s="594" t="n">
        <v>0</v>
      </c>
      <c r="M205" s="595" t="n">
        <v>0</v>
      </c>
      <c r="N205" s="596" t="n">
        <v>0</v>
      </c>
    </row>
    <row r="206">
      <c r="B206" s="14" t="n">
        <v>4310</v>
      </c>
      <c r="C206" s="14" t="s">
        <v>126</v>
      </c>
      <c r="D206" s="586" t="n">
        <v>137</v>
      </c>
      <c r="E206" s="587" t="n">
        <v>29</v>
      </c>
      <c r="F206" s="588" t="n">
        <v>0</v>
      </c>
      <c r="G206" s="589" t="n">
        <v>108</v>
      </c>
      <c r="H206" s="590" t="n">
        <v>0</v>
      </c>
      <c r="I206" s="591" t="n">
        <v>0</v>
      </c>
      <c r="J206" s="592" t="n">
        <v>0</v>
      </c>
      <c r="K206" s="593" t="n">
        <v>0</v>
      </c>
      <c r="L206" s="594" t="n">
        <v>0</v>
      </c>
      <c r="M206" s="595" t="n">
        <v>0</v>
      </c>
      <c r="N206" s="596" t="n">
        <v>0</v>
      </c>
    </row>
    <row r="207">
      <c r="B207" s="14" t="n">
        <v>4311</v>
      </c>
      <c r="C207" s="14" t="s">
        <v>1053</v>
      </c>
      <c r="D207" s="586" t="n">
        <v>132</v>
      </c>
      <c r="E207" s="587" t="n">
        <v>37</v>
      </c>
      <c r="F207" s="588" t="n">
        <v>0</v>
      </c>
      <c r="G207" s="589" t="n">
        <v>95</v>
      </c>
      <c r="H207" s="590" t="n">
        <v>0</v>
      </c>
      <c r="I207" s="591" t="n">
        <v>0</v>
      </c>
      <c r="J207" s="592" t="n">
        <v>0</v>
      </c>
      <c r="K207" s="593" t="n">
        <v>0</v>
      </c>
      <c r="L207" s="594" t="n">
        <v>0</v>
      </c>
      <c r="M207" s="595" t="n">
        <v>0</v>
      </c>
      <c r="N207" s="596" t="n">
        <v>0</v>
      </c>
    </row>
    <row r="208">
      <c r="B208" s="14" t="n">
        <v>4312</v>
      </c>
      <c r="C208" s="14" t="s">
        <v>1054</v>
      </c>
      <c r="D208" s="586" t="n">
        <v>473</v>
      </c>
      <c r="E208" s="587" t="n">
        <v>65</v>
      </c>
      <c r="F208" s="588" t="n">
        <v>0</v>
      </c>
      <c r="G208" s="589" t="n">
        <v>214</v>
      </c>
      <c r="H208" s="590" t="n">
        <v>0</v>
      </c>
      <c r="I208" s="591" t="n">
        <v>128</v>
      </c>
      <c r="J208" s="592" t="n">
        <v>66</v>
      </c>
      <c r="K208" s="593" t="n">
        <v>0</v>
      </c>
      <c r="L208" s="594" t="n">
        <v>0</v>
      </c>
      <c r="M208" s="595" t="n">
        <v>0</v>
      </c>
      <c r="N208" s="596" t="n">
        <v>0</v>
      </c>
    </row>
    <row r="209">
      <c r="B209" s="14" t="n">
        <v>4313</v>
      </c>
      <c r="C209" s="14" t="s">
        <v>1055</v>
      </c>
      <c r="D209" s="586" t="n">
        <v>350</v>
      </c>
      <c r="E209" s="587" t="n">
        <v>48</v>
      </c>
      <c r="F209" s="588" t="n">
        <v>0</v>
      </c>
      <c r="G209" s="589" t="n">
        <v>121</v>
      </c>
      <c r="H209" s="590" t="n">
        <v>117</v>
      </c>
      <c r="I209" s="591" t="n">
        <v>64</v>
      </c>
      <c r="J209" s="592" t="n">
        <v>0</v>
      </c>
      <c r="K209" s="593" t="n">
        <v>0</v>
      </c>
      <c r="L209" s="594" t="n">
        <v>0</v>
      </c>
      <c r="M209" s="595" t="n">
        <v>0</v>
      </c>
      <c r="N209" s="596" t="n">
        <v>0</v>
      </c>
    </row>
    <row r="210">
      <c r="B210" s="14" t="n">
        <v>4314</v>
      </c>
      <c r="C210" s="14" t="s">
        <v>1056</v>
      </c>
      <c r="D210" s="586" t="s">
        <v>224</v>
      </c>
      <c r="E210" s="587" t="s">
        <v>224</v>
      </c>
      <c r="F210" s="588" t="s">
        <v>224</v>
      </c>
      <c r="G210" s="589" t="s">
        <v>224</v>
      </c>
      <c r="H210" s="590" t="s">
        <v>224</v>
      </c>
      <c r="I210" s="591" t="s">
        <v>224</v>
      </c>
      <c r="J210" s="592" t="s">
        <v>224</v>
      </c>
      <c r="K210" s="593" t="s">
        <v>224</v>
      </c>
      <c r="L210" s="594" t="s">
        <v>224</v>
      </c>
      <c r="M210" s="595" t="s">
        <v>224</v>
      </c>
      <c r="N210" s="596" t="s">
        <v>224</v>
      </c>
    </row>
    <row r="211">
      <c r="B211" s="14" t="n">
        <v>4318</v>
      </c>
      <c r="C211" s="14" t="s">
        <v>1057</v>
      </c>
      <c r="D211" s="586" t="n">
        <v>103</v>
      </c>
      <c r="E211" s="587" t="n">
        <v>29</v>
      </c>
      <c r="F211" s="588" t="n">
        <v>0</v>
      </c>
      <c r="G211" s="589" t="n">
        <v>74</v>
      </c>
      <c r="H211" s="590" t="n">
        <v>0</v>
      </c>
      <c r="I211" s="591" t="n">
        <v>0</v>
      </c>
      <c r="J211" s="592" t="n">
        <v>0</v>
      </c>
      <c r="K211" s="593" t="n">
        <v>0</v>
      </c>
      <c r="L211" s="594" t="n">
        <v>0</v>
      </c>
      <c r="M211" s="595" t="n">
        <v>0</v>
      </c>
      <c r="N211" s="596" t="n">
        <v>0</v>
      </c>
    </row>
    <row r="212">
      <c r="B212" s="14" t="n">
        <v>4319</v>
      </c>
      <c r="C212" s="14" t="s">
        <v>1058</v>
      </c>
      <c r="D212" s="586" t="n">
        <v>55</v>
      </c>
      <c r="E212" s="587" t="n">
        <v>15</v>
      </c>
      <c r="F212" s="588" t="n">
        <v>0</v>
      </c>
      <c r="G212" s="589" t="n">
        <v>40</v>
      </c>
      <c r="H212" s="590" t="n">
        <v>0</v>
      </c>
      <c r="I212" s="591" t="n">
        <v>0</v>
      </c>
      <c r="J212" s="592" t="n">
        <v>0</v>
      </c>
      <c r="K212" s="593" t="n">
        <v>0</v>
      </c>
      <c r="L212" s="594" t="n">
        <v>0</v>
      </c>
      <c r="M212" s="595" t="n">
        <v>0</v>
      </c>
      <c r="N212" s="596" t="n">
        <v>0</v>
      </c>
    </row>
    <row r="213">
      <c r="B213" s="14" t="n">
        <v>4320</v>
      </c>
      <c r="C213" s="14" t="s">
        <v>1059</v>
      </c>
      <c r="D213" s="586" t="n">
        <v>95</v>
      </c>
      <c r="E213" s="587" t="n">
        <v>28</v>
      </c>
      <c r="F213" s="588" t="n">
        <v>0</v>
      </c>
      <c r="G213" s="589" t="n">
        <v>67</v>
      </c>
      <c r="H213" s="590" t="n">
        <v>0</v>
      </c>
      <c r="I213" s="591" t="n">
        <v>0</v>
      </c>
      <c r="J213" s="592" t="n">
        <v>0</v>
      </c>
      <c r="K213" s="593" t="n">
        <v>0</v>
      </c>
      <c r="L213" s="594" t="n">
        <v>0</v>
      </c>
      <c r="M213" s="595" t="n">
        <v>0</v>
      </c>
      <c r="N213" s="596" t="n">
        <v>0</v>
      </c>
    </row>
    <row r="214">
      <c r="B214" s="27" t="n">
        <v>4324</v>
      </c>
      <c r="C214" s="27" t="s">
        <v>179</v>
      </c>
      <c r="D214" s="608" t="n">
        <v>864</v>
      </c>
      <c r="E214" s="609" t="n">
        <v>136</v>
      </c>
      <c r="F214" s="610" t="n">
        <v>0</v>
      </c>
      <c r="G214" s="611" t="n">
        <v>421</v>
      </c>
      <c r="H214" s="612" t="n">
        <v>164</v>
      </c>
      <c r="I214" s="613" t="n">
        <v>90</v>
      </c>
      <c r="J214" s="614" t="n">
        <v>53</v>
      </c>
      <c r="K214" s="615" t="n">
        <v>0</v>
      </c>
      <c r="L214" s="616" t="n">
        <v>0</v>
      </c>
      <c r="M214" s="617" t="n">
        <v>0</v>
      </c>
      <c r="N214" s="618" t="n">
        <v>0</v>
      </c>
    </row>
    <row r="216">
      <c r="B216" s="40" t="s">
        <v>1060</v>
      </c>
    </row>
    <row r="217">
      <c r="B217" s="40" t="s">
        <v>1061</v>
      </c>
    </row>
  </sheetData>
  <mergeCells count="2">
    <mergeCell ref="B216:N216"/>
    <mergeCell ref="B217:N217"/>
  </mergeCells>
  <pageMargins left="0.7" right="0.7" top="0.75" bottom="0.75" header="0.3" footer="0.3"/>
  <pageSetup paperSize="9" orientation="landscape" scale="50" fitToWidth="0" fitToHeight="0" horizontalDpi="300" verticalDpi="300"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93712"/>
  </sheetPr>
  <dimension ref="A1"/>
  <sheetViews>
    <sheetView workbookViewId="0" zoomScale="100" showGridLines="0" tabSelected="false">
      <pane ySplit="4" topLeftCell="A5" activePane="bottomLeft" state="frozen"/>
      <selection pane="bottomLeft"/>
    </sheetView>
  </sheetViews>
  <sheetFormatPr defaultRowHeight="15.0" baseColWidth="10"/>
  <cols>
    <col min="1" max="1" width="2.57" hidden="0" customWidth="1"/>
    <col min="2" max="2" width="7.71" hidden="0" customWidth="1"/>
    <col min="3" max="3" width="2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72</v>
      </c>
    </row>
    <row r="4">
      <c r="B4" s="12" t="s">
        <v>894</v>
      </c>
      <c r="C4" s="12" t="s">
        <v>876</v>
      </c>
      <c r="D4" s="13" t="s">
        <v>78</v>
      </c>
      <c r="E4" s="13" t="s">
        <v>164</v>
      </c>
      <c r="F4" s="13" t="s">
        <v>80</v>
      </c>
      <c r="G4" s="13" t="s">
        <v>81</v>
      </c>
      <c r="H4" s="13" t="s">
        <v>82</v>
      </c>
      <c r="I4" s="13" t="s">
        <v>83</v>
      </c>
      <c r="J4" s="13" t="s">
        <v>84</v>
      </c>
      <c r="K4" s="13" t="s">
        <v>85</v>
      </c>
      <c r="L4" s="13" t="s">
        <v>86</v>
      </c>
      <c r="M4" s="13" t="s">
        <v>895</v>
      </c>
      <c r="N4" s="13" t="s">
        <v>88</v>
      </c>
    </row>
    <row r="5">
      <c r="B5" s="68" t="n">
        <v>4335</v>
      </c>
      <c r="C5" s="619" t="s">
        <v>166</v>
      </c>
      <c r="D5" s="631" t="n">
        <v>4370</v>
      </c>
      <c r="E5" s="632" t="n">
        <v>813</v>
      </c>
      <c r="F5" s="633" t="n">
        <v>54</v>
      </c>
      <c r="G5" s="634" t="n">
        <v>2243</v>
      </c>
      <c r="H5" s="635" t="n">
        <v>427</v>
      </c>
      <c r="I5" s="636" t="n">
        <v>422</v>
      </c>
      <c r="J5" s="637" t="n">
        <v>337</v>
      </c>
      <c r="K5" s="638" t="n">
        <v>49</v>
      </c>
      <c r="L5" s="639" t="n">
        <v>2</v>
      </c>
      <c r="M5" s="640" t="n">
        <v>22</v>
      </c>
      <c r="N5" s="641" t="n">
        <v>4</v>
      </c>
    </row>
    <row r="6">
      <c r="B6" s="68" t="n">
        <v>4019</v>
      </c>
      <c r="C6" s="619" t="s">
        <v>896</v>
      </c>
      <c r="D6" s="631" t="n">
        <v>509</v>
      </c>
      <c r="E6" s="632" t="n">
        <v>94</v>
      </c>
      <c r="F6" s="633" t="n">
        <v>9</v>
      </c>
      <c r="G6" s="634" t="n">
        <v>253</v>
      </c>
      <c r="H6" s="635" t="n">
        <v>55</v>
      </c>
      <c r="I6" s="636" t="n">
        <v>48</v>
      </c>
      <c r="J6" s="637" t="n">
        <v>38</v>
      </c>
      <c r="K6" s="638" t="n">
        <v>6</v>
      </c>
      <c r="L6" s="639" t="n">
        <v>0</v>
      </c>
      <c r="M6" s="640" t="n">
        <v>6</v>
      </c>
      <c r="N6" s="641" t="n">
        <v>1</v>
      </c>
    </row>
    <row r="7">
      <c r="B7" s="14" t="n">
        <v>4001</v>
      </c>
      <c r="C7" s="14" t="s">
        <v>100</v>
      </c>
      <c r="D7" s="620" t="n">
        <v>130</v>
      </c>
      <c r="E7" s="621" t="n">
        <v>22</v>
      </c>
      <c r="F7" s="622" t="n">
        <v>1</v>
      </c>
      <c r="G7" s="623" t="n">
        <v>59</v>
      </c>
      <c r="H7" s="624" t="n">
        <v>24</v>
      </c>
      <c r="I7" s="625" t="n">
        <v>10</v>
      </c>
      <c r="J7" s="626" t="n">
        <v>9</v>
      </c>
      <c r="K7" s="627" t="n">
        <v>0</v>
      </c>
      <c r="L7" s="628" t="n">
        <v>0</v>
      </c>
      <c r="M7" s="629" t="n">
        <v>5</v>
      </c>
      <c r="N7" s="630" t="n">
        <v>1</v>
      </c>
    </row>
    <row r="8">
      <c r="B8" s="14" t="n">
        <v>4002</v>
      </c>
      <c r="C8" s="14" t="s">
        <v>897</v>
      </c>
      <c r="D8" s="620" t="n">
        <v>7</v>
      </c>
      <c r="E8" s="621" t="n">
        <v>2</v>
      </c>
      <c r="F8" s="622" t="n">
        <v>0</v>
      </c>
      <c r="G8" s="623" t="n">
        <v>5</v>
      </c>
      <c r="H8" s="624" t="n">
        <v>0</v>
      </c>
      <c r="I8" s="625" t="n">
        <v>0</v>
      </c>
      <c r="J8" s="626" t="n">
        <v>0</v>
      </c>
      <c r="K8" s="627" t="n">
        <v>0</v>
      </c>
      <c r="L8" s="628" t="n">
        <v>0</v>
      </c>
      <c r="M8" s="629" t="n">
        <v>0</v>
      </c>
      <c r="N8" s="630" t="n">
        <v>0</v>
      </c>
    </row>
    <row r="9">
      <c r="B9" s="14" t="n">
        <v>4003</v>
      </c>
      <c r="C9" s="14" t="s">
        <v>898</v>
      </c>
      <c r="D9" s="620" t="n">
        <v>54</v>
      </c>
      <c r="E9" s="621" t="n">
        <v>10</v>
      </c>
      <c r="F9" s="622" t="n">
        <v>2</v>
      </c>
      <c r="G9" s="623" t="n">
        <v>26</v>
      </c>
      <c r="H9" s="624" t="n">
        <v>10</v>
      </c>
      <c r="I9" s="625" t="n">
        <v>5</v>
      </c>
      <c r="J9" s="626" t="n">
        <v>1</v>
      </c>
      <c r="K9" s="627" t="n">
        <v>0</v>
      </c>
      <c r="L9" s="628" t="n">
        <v>0</v>
      </c>
      <c r="M9" s="629" t="n">
        <v>0</v>
      </c>
      <c r="N9" s="630" t="n">
        <v>0</v>
      </c>
    </row>
    <row r="10">
      <c r="B10" s="14" t="n">
        <v>4004</v>
      </c>
      <c r="C10" s="14" t="s">
        <v>101</v>
      </c>
      <c r="D10" s="620" t="n">
        <v>4</v>
      </c>
      <c r="E10" s="621" t="n">
        <v>1</v>
      </c>
      <c r="F10" s="622" t="n">
        <v>0</v>
      </c>
      <c r="G10" s="623" t="n">
        <v>3</v>
      </c>
      <c r="H10" s="624" t="n">
        <v>0</v>
      </c>
      <c r="I10" s="625" t="n">
        <v>0</v>
      </c>
      <c r="J10" s="626" t="n">
        <v>0</v>
      </c>
      <c r="K10" s="627" t="n">
        <v>0</v>
      </c>
      <c r="L10" s="628" t="n">
        <v>0</v>
      </c>
      <c r="M10" s="629" t="n">
        <v>0</v>
      </c>
      <c r="N10" s="630" t="n">
        <v>0</v>
      </c>
    </row>
    <row r="11">
      <c r="B11" s="14" t="n">
        <v>4005</v>
      </c>
      <c r="C11" s="14" t="s">
        <v>899</v>
      </c>
      <c r="D11" s="620" t="n">
        <v>44</v>
      </c>
      <c r="E11" s="621" t="n">
        <v>8</v>
      </c>
      <c r="F11" s="622" t="n">
        <v>1</v>
      </c>
      <c r="G11" s="623" t="n">
        <v>25</v>
      </c>
      <c r="H11" s="624" t="n">
        <v>0</v>
      </c>
      <c r="I11" s="625" t="n">
        <v>6</v>
      </c>
      <c r="J11" s="626" t="n">
        <v>3</v>
      </c>
      <c r="K11" s="627" t="n">
        <v>1</v>
      </c>
      <c r="L11" s="628" t="n">
        <v>0</v>
      </c>
      <c r="M11" s="629" t="n">
        <v>0</v>
      </c>
      <c r="N11" s="630" t="n">
        <v>0</v>
      </c>
    </row>
    <row r="12">
      <c r="B12" s="14" t="n">
        <v>4006</v>
      </c>
      <c r="C12" s="14" t="s">
        <v>167</v>
      </c>
      <c r="D12" s="620" t="n">
        <v>45</v>
      </c>
      <c r="E12" s="621" t="n">
        <v>10</v>
      </c>
      <c r="F12" s="622" t="n">
        <v>0</v>
      </c>
      <c r="G12" s="623" t="n">
        <v>24</v>
      </c>
      <c r="H12" s="624" t="n">
        <v>0</v>
      </c>
      <c r="I12" s="625" t="n">
        <v>6</v>
      </c>
      <c r="J12" s="626" t="n">
        <v>5</v>
      </c>
      <c r="K12" s="627" t="n">
        <v>0</v>
      </c>
      <c r="L12" s="628" t="n">
        <v>0</v>
      </c>
      <c r="M12" s="629" t="n">
        <v>0</v>
      </c>
      <c r="N12" s="630" t="n">
        <v>0</v>
      </c>
    </row>
    <row r="13">
      <c r="B13" s="14" t="n">
        <v>4007</v>
      </c>
      <c r="C13" s="14" t="s">
        <v>900</v>
      </c>
      <c r="D13" s="620" t="n">
        <v>8</v>
      </c>
      <c r="E13" s="621" t="n">
        <v>2</v>
      </c>
      <c r="F13" s="622" t="n">
        <v>0</v>
      </c>
      <c r="G13" s="623" t="n">
        <v>6</v>
      </c>
      <c r="H13" s="624" t="n">
        <v>0</v>
      </c>
      <c r="I13" s="625" t="n">
        <v>0</v>
      </c>
      <c r="J13" s="626" t="n">
        <v>0</v>
      </c>
      <c r="K13" s="627" t="n">
        <v>0</v>
      </c>
      <c r="L13" s="628" t="n">
        <v>0</v>
      </c>
      <c r="M13" s="629" t="n">
        <v>0</v>
      </c>
      <c r="N13" s="630" t="n">
        <v>0</v>
      </c>
    </row>
    <row r="14">
      <c r="B14" s="14" t="n">
        <v>4008</v>
      </c>
      <c r="C14" s="14" t="s">
        <v>901</v>
      </c>
      <c r="D14" s="620" t="n">
        <v>33</v>
      </c>
      <c r="E14" s="621" t="n">
        <v>7</v>
      </c>
      <c r="F14" s="622" t="n">
        <v>0</v>
      </c>
      <c r="G14" s="623" t="n">
        <v>19</v>
      </c>
      <c r="H14" s="624" t="n">
        <v>0</v>
      </c>
      <c r="I14" s="625" t="n">
        <v>4</v>
      </c>
      <c r="J14" s="626" t="n">
        <v>3</v>
      </c>
      <c r="K14" s="627" t="n">
        <v>0</v>
      </c>
      <c r="L14" s="628" t="n">
        <v>0</v>
      </c>
      <c r="M14" s="629" t="n">
        <v>0</v>
      </c>
      <c r="N14" s="630" t="n">
        <v>0</v>
      </c>
    </row>
    <row r="15">
      <c r="B15" s="14" t="n">
        <v>4009</v>
      </c>
      <c r="C15" s="14" t="s">
        <v>902</v>
      </c>
      <c r="D15" s="620" t="n">
        <v>24</v>
      </c>
      <c r="E15" s="621" t="n">
        <v>4</v>
      </c>
      <c r="F15" s="622" t="n">
        <v>0</v>
      </c>
      <c r="G15" s="623" t="n">
        <v>14</v>
      </c>
      <c r="H15" s="624" t="n">
        <v>0</v>
      </c>
      <c r="I15" s="625" t="n">
        <v>3</v>
      </c>
      <c r="J15" s="626" t="n">
        <v>3</v>
      </c>
      <c r="K15" s="627" t="n">
        <v>0</v>
      </c>
      <c r="L15" s="628" t="n">
        <v>0</v>
      </c>
      <c r="M15" s="629" t="n">
        <v>0</v>
      </c>
      <c r="N15" s="630" t="n">
        <v>0</v>
      </c>
    </row>
    <row r="16">
      <c r="B16" s="14" t="n">
        <v>4010</v>
      </c>
      <c r="C16" s="14" t="s">
        <v>903</v>
      </c>
      <c r="D16" s="620" t="n">
        <v>66</v>
      </c>
      <c r="E16" s="621" t="n">
        <v>10</v>
      </c>
      <c r="F16" s="622" t="n">
        <v>2</v>
      </c>
      <c r="G16" s="623" t="n">
        <v>25</v>
      </c>
      <c r="H16" s="624" t="n">
        <v>8</v>
      </c>
      <c r="I16" s="625" t="n">
        <v>8</v>
      </c>
      <c r="J16" s="626" t="n">
        <v>8</v>
      </c>
      <c r="K16" s="627" t="n">
        <v>4</v>
      </c>
      <c r="L16" s="628" t="n">
        <v>0</v>
      </c>
      <c r="M16" s="629" t="n">
        <v>1</v>
      </c>
      <c r="N16" s="630" t="n">
        <v>0</v>
      </c>
    </row>
    <row r="17">
      <c r="B17" s="14" t="n">
        <v>4012</v>
      </c>
      <c r="C17" s="14" t="s">
        <v>168</v>
      </c>
      <c r="D17" s="620" t="n">
        <v>73</v>
      </c>
      <c r="E17" s="621" t="n">
        <v>13</v>
      </c>
      <c r="F17" s="622" t="n">
        <v>2</v>
      </c>
      <c r="G17" s="623" t="n">
        <v>33</v>
      </c>
      <c r="H17" s="624" t="n">
        <v>13</v>
      </c>
      <c r="I17" s="625" t="n">
        <v>6</v>
      </c>
      <c r="J17" s="626" t="n">
        <v>6</v>
      </c>
      <c r="K17" s="627" t="n">
        <v>0</v>
      </c>
      <c r="L17" s="628" t="n">
        <v>0</v>
      </c>
      <c r="M17" s="629" t="n">
        <v>0</v>
      </c>
      <c r="N17" s="630" t="n">
        <v>0</v>
      </c>
    </row>
    <row r="18">
      <c r="B18" s="14" t="n">
        <v>4013</v>
      </c>
      <c r="C18" s="14" t="s">
        <v>102</v>
      </c>
      <c r="D18" s="620" t="n">
        <v>21</v>
      </c>
      <c r="E18" s="621" t="n">
        <v>5</v>
      </c>
      <c r="F18" s="622" t="n">
        <v>1</v>
      </c>
      <c r="G18" s="623" t="n">
        <v>14</v>
      </c>
      <c r="H18" s="624" t="n">
        <v>0</v>
      </c>
      <c r="I18" s="625" t="n">
        <v>0</v>
      </c>
      <c r="J18" s="626" t="n">
        <v>0</v>
      </c>
      <c r="K18" s="627" t="n">
        <v>1</v>
      </c>
      <c r="L18" s="628" t="n">
        <v>0</v>
      </c>
      <c r="M18" s="629" t="n">
        <v>0</v>
      </c>
      <c r="N18" s="630" t="n">
        <v>0</v>
      </c>
    </row>
    <row r="19">
      <c r="B19" s="68" t="n">
        <v>4059</v>
      </c>
      <c r="C19" s="619" t="s">
        <v>904</v>
      </c>
      <c r="D19" s="631" t="n">
        <v>915</v>
      </c>
      <c r="E19" s="632" t="n">
        <v>165</v>
      </c>
      <c r="F19" s="633" t="n">
        <v>11</v>
      </c>
      <c r="G19" s="634" t="n">
        <v>467</v>
      </c>
      <c r="H19" s="635" t="n">
        <v>98</v>
      </c>
      <c r="I19" s="636" t="n">
        <v>83</v>
      </c>
      <c r="J19" s="637" t="n">
        <v>66</v>
      </c>
      <c r="K19" s="638" t="n">
        <v>15</v>
      </c>
      <c r="L19" s="639" t="n">
        <v>0</v>
      </c>
      <c r="M19" s="640" t="n">
        <v>10</v>
      </c>
      <c r="N19" s="641" t="n">
        <v>0</v>
      </c>
    </row>
    <row r="20">
      <c r="B20" s="14" t="n">
        <v>4021</v>
      </c>
      <c r="C20" s="14" t="s">
        <v>103</v>
      </c>
      <c r="D20" s="620" t="n">
        <v>124</v>
      </c>
      <c r="E20" s="621" t="n">
        <v>19</v>
      </c>
      <c r="F20" s="622" t="n">
        <v>0</v>
      </c>
      <c r="G20" s="623" t="n">
        <v>54</v>
      </c>
      <c r="H20" s="624" t="n">
        <v>26</v>
      </c>
      <c r="I20" s="625" t="n">
        <v>13</v>
      </c>
      <c r="J20" s="626" t="n">
        <v>7</v>
      </c>
      <c r="K20" s="627" t="n">
        <v>0</v>
      </c>
      <c r="L20" s="628" t="n">
        <v>0</v>
      </c>
      <c r="M20" s="629" t="n">
        <v>5</v>
      </c>
      <c r="N20" s="630" t="n">
        <v>0</v>
      </c>
    </row>
    <row r="21">
      <c r="B21" s="14" t="n">
        <v>4022</v>
      </c>
      <c r="C21" s="14" t="s">
        <v>905</v>
      </c>
      <c r="D21" s="620" t="n">
        <v>5</v>
      </c>
      <c r="E21" s="621" t="n">
        <v>2</v>
      </c>
      <c r="F21" s="622" t="n">
        <v>0</v>
      </c>
      <c r="G21" s="623" t="n">
        <v>3</v>
      </c>
      <c r="H21" s="624" t="n">
        <v>0</v>
      </c>
      <c r="I21" s="625" t="n">
        <v>0</v>
      </c>
      <c r="J21" s="626" t="n">
        <v>0</v>
      </c>
      <c r="K21" s="627" t="n">
        <v>0</v>
      </c>
      <c r="L21" s="628" t="n">
        <v>0</v>
      </c>
      <c r="M21" s="629" t="n">
        <v>0</v>
      </c>
      <c r="N21" s="630" t="n">
        <v>0</v>
      </c>
    </row>
    <row r="22">
      <c r="B22" s="14" t="n">
        <v>4023</v>
      </c>
      <c r="C22" s="14" t="s">
        <v>906</v>
      </c>
      <c r="D22" s="620" t="n">
        <v>16</v>
      </c>
      <c r="E22" s="621" t="n">
        <v>4</v>
      </c>
      <c r="F22" s="622" t="n">
        <v>0</v>
      </c>
      <c r="G22" s="623" t="n">
        <v>12</v>
      </c>
      <c r="H22" s="624" t="n">
        <v>0</v>
      </c>
      <c r="I22" s="625" t="n">
        <v>0</v>
      </c>
      <c r="J22" s="626" t="n">
        <v>0</v>
      </c>
      <c r="K22" s="627" t="n">
        <v>0</v>
      </c>
      <c r="L22" s="628" t="n">
        <v>0</v>
      </c>
      <c r="M22" s="629" t="n">
        <v>0</v>
      </c>
      <c r="N22" s="630" t="n">
        <v>0</v>
      </c>
    </row>
    <row r="23">
      <c r="B23" s="14" t="n">
        <v>4024</v>
      </c>
      <c r="C23" s="14" t="s">
        <v>907</v>
      </c>
      <c r="D23" s="620" t="n">
        <v>13</v>
      </c>
      <c r="E23" s="621" t="n">
        <v>3</v>
      </c>
      <c r="F23" s="622" t="n">
        <v>0</v>
      </c>
      <c r="G23" s="623" t="n">
        <v>10</v>
      </c>
      <c r="H23" s="624" t="n">
        <v>0</v>
      </c>
      <c r="I23" s="625" t="n">
        <v>0</v>
      </c>
      <c r="J23" s="626" t="n">
        <v>0</v>
      </c>
      <c r="K23" s="627" t="n">
        <v>0</v>
      </c>
      <c r="L23" s="628" t="n">
        <v>0</v>
      </c>
      <c r="M23" s="629" t="n">
        <v>0</v>
      </c>
      <c r="N23" s="630" t="n">
        <v>0</v>
      </c>
    </row>
    <row r="24">
      <c r="B24" s="14" t="n">
        <v>4049</v>
      </c>
      <c r="C24" s="14" t="s">
        <v>908</v>
      </c>
      <c r="D24" s="620" t="n">
        <v>24</v>
      </c>
      <c r="E24" s="621" t="n">
        <v>6</v>
      </c>
      <c r="F24" s="622" t="n">
        <v>0</v>
      </c>
      <c r="G24" s="623" t="n">
        <v>18</v>
      </c>
      <c r="H24" s="624" t="n">
        <v>0</v>
      </c>
      <c r="I24" s="625" t="n">
        <v>0</v>
      </c>
      <c r="J24" s="626" t="n">
        <v>0</v>
      </c>
      <c r="K24" s="627" t="n">
        <v>0</v>
      </c>
      <c r="L24" s="628" t="n">
        <v>0</v>
      </c>
      <c r="M24" s="629" t="n">
        <v>0</v>
      </c>
      <c r="N24" s="630" t="n">
        <v>0</v>
      </c>
    </row>
    <row r="25">
      <c r="B25" s="14" t="n">
        <v>4026</v>
      </c>
      <c r="C25" s="14" t="s">
        <v>104</v>
      </c>
      <c r="D25" s="620" t="n">
        <v>16</v>
      </c>
      <c r="E25" s="621" t="n">
        <v>4</v>
      </c>
      <c r="F25" s="622" t="n">
        <v>0</v>
      </c>
      <c r="G25" s="623" t="n">
        <v>12</v>
      </c>
      <c r="H25" s="624" t="n">
        <v>0</v>
      </c>
      <c r="I25" s="625" t="n">
        <v>0</v>
      </c>
      <c r="J25" s="626" t="n">
        <v>0</v>
      </c>
      <c r="K25" s="627" t="n">
        <v>0</v>
      </c>
      <c r="L25" s="628" t="n">
        <v>0</v>
      </c>
      <c r="M25" s="629" t="n">
        <v>0</v>
      </c>
      <c r="N25" s="630" t="n">
        <v>0</v>
      </c>
    </row>
    <row r="26">
      <c r="B26" s="14" t="n">
        <v>4027</v>
      </c>
      <c r="C26" s="14" t="s">
        <v>169</v>
      </c>
      <c r="D26" s="620" t="n">
        <v>26</v>
      </c>
      <c r="E26" s="621" t="n">
        <v>7</v>
      </c>
      <c r="F26" s="622" t="n">
        <v>1</v>
      </c>
      <c r="G26" s="623" t="n">
        <v>18</v>
      </c>
      <c r="H26" s="624" t="n">
        <v>0</v>
      </c>
      <c r="I26" s="625" t="n">
        <v>0</v>
      </c>
      <c r="J26" s="626" t="n">
        <v>0</v>
      </c>
      <c r="K26" s="627" t="n">
        <v>0</v>
      </c>
      <c r="L26" s="628" t="n">
        <v>0</v>
      </c>
      <c r="M26" s="629" t="n">
        <v>0</v>
      </c>
      <c r="N26" s="630" t="n">
        <v>0</v>
      </c>
    </row>
    <row r="27">
      <c r="B27" s="14" t="n">
        <v>4028</v>
      </c>
      <c r="C27" s="14" t="s">
        <v>909</v>
      </c>
      <c r="D27" s="620" t="n">
        <v>7</v>
      </c>
      <c r="E27" s="621" t="n">
        <v>1</v>
      </c>
      <c r="F27" s="622" t="n">
        <v>0</v>
      </c>
      <c r="G27" s="623" t="n">
        <v>6</v>
      </c>
      <c r="H27" s="624" t="n">
        <v>0</v>
      </c>
      <c r="I27" s="625" t="n">
        <v>0</v>
      </c>
      <c r="J27" s="626" t="n">
        <v>0</v>
      </c>
      <c r="K27" s="627" t="n">
        <v>0</v>
      </c>
      <c r="L27" s="628" t="n">
        <v>0</v>
      </c>
      <c r="M27" s="629" t="n">
        <v>0</v>
      </c>
      <c r="N27" s="630" t="n">
        <v>0</v>
      </c>
    </row>
    <row r="28">
      <c r="B28" s="14" t="n">
        <v>4029</v>
      </c>
      <c r="C28" s="14" t="s">
        <v>910</v>
      </c>
      <c r="D28" s="620" t="n">
        <v>35</v>
      </c>
      <c r="E28" s="621" t="n">
        <v>6</v>
      </c>
      <c r="F28" s="622" t="n">
        <v>2</v>
      </c>
      <c r="G28" s="623" t="n">
        <v>16</v>
      </c>
      <c r="H28" s="624" t="n">
        <v>0</v>
      </c>
      <c r="I28" s="625" t="n">
        <v>4</v>
      </c>
      <c r="J28" s="626" t="n">
        <v>3</v>
      </c>
      <c r="K28" s="627" t="n">
        <v>4</v>
      </c>
      <c r="L28" s="628" t="n">
        <v>0</v>
      </c>
      <c r="M28" s="629" t="n">
        <v>0</v>
      </c>
      <c r="N28" s="630" t="n">
        <v>0</v>
      </c>
    </row>
    <row r="29">
      <c r="B29" s="14" t="n">
        <v>4030</v>
      </c>
      <c r="C29" s="14" t="s">
        <v>911</v>
      </c>
      <c r="D29" s="620" t="n">
        <v>9</v>
      </c>
      <c r="E29" s="621" t="n">
        <v>2</v>
      </c>
      <c r="F29" s="622" t="n">
        <v>0</v>
      </c>
      <c r="G29" s="623" t="n">
        <v>7</v>
      </c>
      <c r="H29" s="624" t="n">
        <v>0</v>
      </c>
      <c r="I29" s="625" t="n">
        <v>0</v>
      </c>
      <c r="J29" s="626" t="n">
        <v>0</v>
      </c>
      <c r="K29" s="627" t="n">
        <v>0</v>
      </c>
      <c r="L29" s="628" t="n">
        <v>0</v>
      </c>
      <c r="M29" s="629" t="n">
        <v>0</v>
      </c>
      <c r="N29" s="630" t="n">
        <v>0</v>
      </c>
    </row>
    <row r="30">
      <c r="B30" s="14" t="n">
        <v>4031</v>
      </c>
      <c r="C30" s="14" t="s">
        <v>912</v>
      </c>
      <c r="D30" s="620" t="n">
        <v>11</v>
      </c>
      <c r="E30" s="621" t="n">
        <v>2</v>
      </c>
      <c r="F30" s="622" t="n">
        <v>0</v>
      </c>
      <c r="G30" s="623" t="n">
        <v>9</v>
      </c>
      <c r="H30" s="624" t="n">
        <v>0</v>
      </c>
      <c r="I30" s="625" t="n">
        <v>0</v>
      </c>
      <c r="J30" s="626" t="n">
        <v>0</v>
      </c>
      <c r="K30" s="627" t="n">
        <v>0</v>
      </c>
      <c r="L30" s="628" t="n">
        <v>0</v>
      </c>
      <c r="M30" s="629" t="n">
        <v>0</v>
      </c>
      <c r="N30" s="630" t="n">
        <v>0</v>
      </c>
    </row>
    <row r="31">
      <c r="B31" s="14" t="n">
        <v>4032</v>
      </c>
      <c r="C31" s="14" t="s">
        <v>170</v>
      </c>
      <c r="D31" s="620" t="n">
        <v>9</v>
      </c>
      <c r="E31" s="621" t="n">
        <v>3</v>
      </c>
      <c r="F31" s="622" t="n">
        <v>0</v>
      </c>
      <c r="G31" s="623" t="n">
        <v>6</v>
      </c>
      <c r="H31" s="624" t="n">
        <v>0</v>
      </c>
      <c r="I31" s="625" t="n">
        <v>0</v>
      </c>
      <c r="J31" s="626" t="n">
        <v>0</v>
      </c>
      <c r="K31" s="627" t="n">
        <v>0</v>
      </c>
      <c r="L31" s="628" t="n">
        <v>0</v>
      </c>
      <c r="M31" s="629" t="n">
        <v>0</v>
      </c>
      <c r="N31" s="630" t="n">
        <v>0</v>
      </c>
    </row>
    <row r="32">
      <c r="B32" s="14" t="n">
        <v>4033</v>
      </c>
      <c r="C32" s="14" t="s">
        <v>913</v>
      </c>
      <c r="D32" s="620" t="n">
        <v>66</v>
      </c>
      <c r="E32" s="621" t="n">
        <v>7</v>
      </c>
      <c r="F32" s="622" t="n">
        <v>2</v>
      </c>
      <c r="G32" s="623" t="n">
        <v>19</v>
      </c>
      <c r="H32" s="624" t="n">
        <v>14</v>
      </c>
      <c r="I32" s="625" t="n">
        <v>11</v>
      </c>
      <c r="J32" s="626" t="n">
        <v>8</v>
      </c>
      <c r="K32" s="627" t="n">
        <v>5</v>
      </c>
      <c r="L32" s="628" t="n">
        <v>0</v>
      </c>
      <c r="M32" s="629" t="n">
        <v>0</v>
      </c>
      <c r="N32" s="630" t="n">
        <v>0</v>
      </c>
    </row>
    <row r="33">
      <c r="B33" s="14" t="n">
        <v>4034</v>
      </c>
      <c r="C33" s="14" t="s">
        <v>914</v>
      </c>
      <c r="D33" s="620" t="n">
        <v>53</v>
      </c>
      <c r="E33" s="621" t="n">
        <v>10</v>
      </c>
      <c r="F33" s="622" t="n">
        <v>0</v>
      </c>
      <c r="G33" s="623" t="n">
        <v>29</v>
      </c>
      <c r="H33" s="624" t="n">
        <v>0</v>
      </c>
      <c r="I33" s="625" t="n">
        <v>5</v>
      </c>
      <c r="J33" s="626" t="n">
        <v>8</v>
      </c>
      <c r="K33" s="627" t="n">
        <v>0</v>
      </c>
      <c r="L33" s="628" t="n">
        <v>0</v>
      </c>
      <c r="M33" s="629" t="n">
        <v>1</v>
      </c>
      <c r="N33" s="630" t="n">
        <v>0</v>
      </c>
    </row>
    <row r="34">
      <c r="B34" s="14" t="n">
        <v>4035</v>
      </c>
      <c r="C34" s="14" t="s">
        <v>915</v>
      </c>
      <c r="D34" s="620" t="n">
        <v>41</v>
      </c>
      <c r="E34" s="621" t="n">
        <v>4</v>
      </c>
      <c r="F34" s="622" t="n">
        <v>0</v>
      </c>
      <c r="G34" s="623" t="n">
        <v>15</v>
      </c>
      <c r="H34" s="624" t="n">
        <v>9</v>
      </c>
      <c r="I34" s="625" t="n">
        <v>8</v>
      </c>
      <c r="J34" s="626" t="n">
        <v>5</v>
      </c>
      <c r="K34" s="627" t="n">
        <v>0</v>
      </c>
      <c r="L34" s="628" t="n">
        <v>0</v>
      </c>
      <c r="M34" s="629" t="n">
        <v>0</v>
      </c>
      <c r="N34" s="630" t="n">
        <v>0</v>
      </c>
    </row>
    <row r="35">
      <c r="B35" s="14" t="n">
        <v>4037</v>
      </c>
      <c r="C35" s="14" t="s">
        <v>916</v>
      </c>
      <c r="D35" s="620" t="n">
        <v>18</v>
      </c>
      <c r="E35" s="621" t="n">
        <v>4</v>
      </c>
      <c r="F35" s="622" t="n">
        <v>0</v>
      </c>
      <c r="G35" s="623" t="n">
        <v>14</v>
      </c>
      <c r="H35" s="624" t="n">
        <v>0</v>
      </c>
      <c r="I35" s="625" t="n">
        <v>0</v>
      </c>
      <c r="J35" s="626" t="n">
        <v>0</v>
      </c>
      <c r="K35" s="627" t="n">
        <v>0</v>
      </c>
      <c r="L35" s="628" t="n">
        <v>0</v>
      </c>
      <c r="M35" s="629" t="n">
        <v>0</v>
      </c>
      <c r="N35" s="630" t="n">
        <v>0</v>
      </c>
    </row>
    <row r="36">
      <c r="B36" s="14" t="n">
        <v>4038</v>
      </c>
      <c r="C36" s="14" t="s">
        <v>917</v>
      </c>
      <c r="D36" s="620" t="n">
        <v>54</v>
      </c>
      <c r="E36" s="621" t="n">
        <v>10</v>
      </c>
      <c r="F36" s="622" t="n">
        <v>2</v>
      </c>
      <c r="G36" s="623" t="n">
        <v>27</v>
      </c>
      <c r="H36" s="624" t="n">
        <v>6</v>
      </c>
      <c r="I36" s="625" t="n">
        <v>6</v>
      </c>
      <c r="J36" s="626" t="n">
        <v>3</v>
      </c>
      <c r="K36" s="627" t="n">
        <v>0</v>
      </c>
      <c r="L36" s="628" t="n">
        <v>0</v>
      </c>
      <c r="M36" s="629" t="n">
        <v>0</v>
      </c>
      <c r="N36" s="630" t="n">
        <v>0</v>
      </c>
    </row>
    <row r="37">
      <c r="B37" s="14" t="n">
        <v>4039</v>
      </c>
      <c r="C37" s="14" t="s">
        <v>918</v>
      </c>
      <c r="D37" s="620" t="n">
        <v>8</v>
      </c>
      <c r="E37" s="621" t="n">
        <v>2</v>
      </c>
      <c r="F37" s="622" t="n">
        <v>0</v>
      </c>
      <c r="G37" s="623" t="n">
        <v>6</v>
      </c>
      <c r="H37" s="624" t="n">
        <v>0</v>
      </c>
      <c r="I37" s="625" t="n">
        <v>0</v>
      </c>
      <c r="J37" s="626" t="n">
        <v>0</v>
      </c>
      <c r="K37" s="627" t="n">
        <v>0</v>
      </c>
      <c r="L37" s="628" t="n">
        <v>0</v>
      </c>
      <c r="M37" s="629" t="n">
        <v>0</v>
      </c>
      <c r="N37" s="630" t="n">
        <v>0</v>
      </c>
    </row>
    <row r="38">
      <c r="B38" s="14" t="n">
        <v>4040</v>
      </c>
      <c r="C38" s="14" t="s">
        <v>919</v>
      </c>
      <c r="D38" s="620" t="n">
        <v>95</v>
      </c>
      <c r="E38" s="621" t="n">
        <v>17</v>
      </c>
      <c r="F38" s="622" t="n">
        <v>0</v>
      </c>
      <c r="G38" s="623" t="n">
        <v>46</v>
      </c>
      <c r="H38" s="624" t="n">
        <v>10</v>
      </c>
      <c r="I38" s="625" t="n">
        <v>9</v>
      </c>
      <c r="J38" s="626" t="n">
        <v>13</v>
      </c>
      <c r="K38" s="627" t="n">
        <v>0</v>
      </c>
      <c r="L38" s="628" t="n">
        <v>0</v>
      </c>
      <c r="M38" s="629" t="n">
        <v>0</v>
      </c>
      <c r="N38" s="630" t="n">
        <v>0</v>
      </c>
    </row>
    <row r="39">
      <c r="B39" s="14" t="n">
        <v>4041</v>
      </c>
      <c r="C39" s="14" t="s">
        <v>920</v>
      </c>
      <c r="D39" s="620" t="n">
        <v>13</v>
      </c>
      <c r="E39" s="621" t="n">
        <v>3</v>
      </c>
      <c r="F39" s="622" t="n">
        <v>0</v>
      </c>
      <c r="G39" s="623" t="n">
        <v>6</v>
      </c>
      <c r="H39" s="624" t="n">
        <v>0</v>
      </c>
      <c r="I39" s="625" t="n">
        <v>2</v>
      </c>
      <c r="J39" s="626" t="n">
        <v>2</v>
      </c>
      <c r="K39" s="627" t="n">
        <v>0</v>
      </c>
      <c r="L39" s="628" t="n">
        <v>0</v>
      </c>
      <c r="M39" s="629" t="n">
        <v>0</v>
      </c>
      <c r="N39" s="630" t="n">
        <v>0</v>
      </c>
    </row>
    <row r="40">
      <c r="B40" s="14" t="n">
        <v>4042</v>
      </c>
      <c r="C40" s="14" t="s">
        <v>105</v>
      </c>
      <c r="D40" s="620" t="n">
        <v>22</v>
      </c>
      <c r="E40" s="621" t="n">
        <v>3</v>
      </c>
      <c r="F40" s="622" t="n">
        <v>0</v>
      </c>
      <c r="G40" s="623" t="n">
        <v>8</v>
      </c>
      <c r="H40" s="624" t="n">
        <v>8</v>
      </c>
      <c r="I40" s="625" t="n">
        <v>0</v>
      </c>
      <c r="J40" s="626" t="n">
        <v>0</v>
      </c>
      <c r="K40" s="627" t="n">
        <v>0</v>
      </c>
      <c r="L40" s="628" t="n">
        <v>0</v>
      </c>
      <c r="M40" s="629" t="n">
        <v>3</v>
      </c>
      <c r="N40" s="630" t="n">
        <v>0</v>
      </c>
    </row>
    <row r="41">
      <c r="B41" s="14" t="n">
        <v>4044</v>
      </c>
      <c r="C41" s="14" t="s">
        <v>921</v>
      </c>
      <c r="D41" s="620" t="n">
        <v>40</v>
      </c>
      <c r="E41" s="621" t="n">
        <v>8</v>
      </c>
      <c r="F41" s="622" t="n">
        <v>1</v>
      </c>
      <c r="G41" s="623" t="n">
        <v>21</v>
      </c>
      <c r="H41" s="624" t="n">
        <v>0</v>
      </c>
      <c r="I41" s="625" t="n">
        <v>6</v>
      </c>
      <c r="J41" s="626" t="n">
        <v>4</v>
      </c>
      <c r="K41" s="627" t="n">
        <v>0</v>
      </c>
      <c r="L41" s="628" t="n">
        <v>0</v>
      </c>
      <c r="M41" s="629" t="n">
        <v>0</v>
      </c>
      <c r="N41" s="630" t="n">
        <v>0</v>
      </c>
    </row>
    <row r="42">
      <c r="B42" s="14" t="n">
        <v>4045</v>
      </c>
      <c r="C42" s="14" t="s">
        <v>153</v>
      </c>
      <c r="D42" s="620" t="n">
        <v>129</v>
      </c>
      <c r="E42" s="621" t="n">
        <v>21</v>
      </c>
      <c r="F42" s="622" t="n">
        <v>2</v>
      </c>
      <c r="G42" s="623" t="n">
        <v>57</v>
      </c>
      <c r="H42" s="624" t="n">
        <v>25</v>
      </c>
      <c r="I42" s="625" t="n">
        <v>11</v>
      </c>
      <c r="J42" s="626" t="n">
        <v>6</v>
      </c>
      <c r="K42" s="627" t="n">
        <v>6</v>
      </c>
      <c r="L42" s="628" t="n">
        <v>0</v>
      </c>
      <c r="M42" s="629" t="n">
        <v>1</v>
      </c>
      <c r="N42" s="630" t="n">
        <v>0</v>
      </c>
    </row>
    <row r="43">
      <c r="B43" s="14" t="n">
        <v>4046</v>
      </c>
      <c r="C43" s="14" t="s">
        <v>922</v>
      </c>
      <c r="D43" s="620" t="n">
        <v>10</v>
      </c>
      <c r="E43" s="621" t="n">
        <v>2</v>
      </c>
      <c r="F43" s="622" t="n">
        <v>0</v>
      </c>
      <c r="G43" s="623" t="n">
        <v>8</v>
      </c>
      <c r="H43" s="624" t="n">
        <v>0</v>
      </c>
      <c r="I43" s="625" t="n">
        <v>0</v>
      </c>
      <c r="J43" s="626" t="n">
        <v>0</v>
      </c>
      <c r="K43" s="627" t="n">
        <v>0</v>
      </c>
      <c r="L43" s="628" t="n">
        <v>0</v>
      </c>
      <c r="M43" s="629" t="n">
        <v>0</v>
      </c>
      <c r="N43" s="630" t="n">
        <v>0</v>
      </c>
    </row>
    <row r="44">
      <c r="B44" s="14" t="n">
        <v>4047</v>
      </c>
      <c r="C44" s="14" t="s">
        <v>923</v>
      </c>
      <c r="D44" s="620" t="n">
        <v>31</v>
      </c>
      <c r="E44" s="621" t="n">
        <v>7</v>
      </c>
      <c r="F44" s="622" t="n">
        <v>0</v>
      </c>
      <c r="G44" s="623" t="n">
        <v>18</v>
      </c>
      <c r="H44" s="624" t="n">
        <v>0</v>
      </c>
      <c r="I44" s="625" t="n">
        <v>3</v>
      </c>
      <c r="J44" s="626" t="n">
        <v>3</v>
      </c>
      <c r="K44" s="627" t="n">
        <v>0</v>
      </c>
      <c r="L44" s="628" t="n">
        <v>0</v>
      </c>
      <c r="M44" s="629" t="n">
        <v>0</v>
      </c>
      <c r="N44" s="630" t="n">
        <v>0</v>
      </c>
    </row>
    <row r="45">
      <c r="B45" s="14" t="n">
        <v>4048</v>
      </c>
      <c r="C45" s="14" t="s">
        <v>924</v>
      </c>
      <c r="D45" s="620" t="n">
        <v>40</v>
      </c>
      <c r="E45" s="621" t="n">
        <v>8</v>
      </c>
      <c r="F45" s="622" t="n">
        <v>1</v>
      </c>
      <c r="G45" s="623" t="n">
        <v>22</v>
      </c>
      <c r="H45" s="624" t="n">
        <v>0</v>
      </c>
      <c r="I45" s="625" t="n">
        <v>5</v>
      </c>
      <c r="J45" s="626" t="n">
        <v>4</v>
      </c>
      <c r="K45" s="627" t="n">
        <v>0</v>
      </c>
      <c r="L45" s="628" t="n">
        <v>0</v>
      </c>
      <c r="M45" s="629" t="n">
        <v>0</v>
      </c>
      <c r="N45" s="630" t="n">
        <v>0</v>
      </c>
    </row>
    <row r="46">
      <c r="B46" s="68" t="n">
        <v>4089</v>
      </c>
      <c r="C46" s="619" t="s">
        <v>925</v>
      </c>
      <c r="D46" s="631" t="n">
        <v>514</v>
      </c>
      <c r="E46" s="632" t="n">
        <v>96</v>
      </c>
      <c r="F46" s="633" t="n">
        <v>7</v>
      </c>
      <c r="G46" s="634" t="n">
        <v>259</v>
      </c>
      <c r="H46" s="635" t="n">
        <v>51</v>
      </c>
      <c r="I46" s="636" t="n">
        <v>56</v>
      </c>
      <c r="J46" s="637" t="n">
        <v>41</v>
      </c>
      <c r="K46" s="638" t="n">
        <v>0</v>
      </c>
      <c r="L46" s="639" t="n">
        <v>0</v>
      </c>
      <c r="M46" s="640" t="n">
        <v>3</v>
      </c>
      <c r="N46" s="641" t="n">
        <v>0</v>
      </c>
    </row>
    <row r="47">
      <c r="B47" s="14" t="n">
        <v>4061</v>
      </c>
      <c r="C47" s="14" t="s">
        <v>926</v>
      </c>
      <c r="D47" s="620" t="n">
        <v>8</v>
      </c>
      <c r="E47" s="621" t="n">
        <v>2</v>
      </c>
      <c r="F47" s="622" t="n">
        <v>0</v>
      </c>
      <c r="G47" s="623" t="n">
        <v>6</v>
      </c>
      <c r="H47" s="624" t="n">
        <v>0</v>
      </c>
      <c r="I47" s="625" t="n">
        <v>0</v>
      </c>
      <c r="J47" s="626" t="n">
        <v>0</v>
      </c>
      <c r="K47" s="627" t="n">
        <v>0</v>
      </c>
      <c r="L47" s="628" t="n">
        <v>0</v>
      </c>
      <c r="M47" s="629" t="n">
        <v>0</v>
      </c>
      <c r="N47" s="630" t="n">
        <v>0</v>
      </c>
    </row>
    <row r="48">
      <c r="B48" s="14" t="n">
        <v>4062</v>
      </c>
      <c r="C48" s="14" t="s">
        <v>927</v>
      </c>
      <c r="D48" s="620" t="n">
        <v>54</v>
      </c>
      <c r="E48" s="621" t="n">
        <v>6</v>
      </c>
      <c r="F48" s="622" t="n">
        <v>0</v>
      </c>
      <c r="G48" s="623" t="n">
        <v>17</v>
      </c>
      <c r="H48" s="624" t="n">
        <v>12</v>
      </c>
      <c r="I48" s="625" t="n">
        <v>11</v>
      </c>
      <c r="J48" s="626" t="n">
        <v>7</v>
      </c>
      <c r="K48" s="627" t="n">
        <v>0</v>
      </c>
      <c r="L48" s="628" t="n">
        <v>0</v>
      </c>
      <c r="M48" s="629" t="n">
        <v>0</v>
      </c>
      <c r="N48" s="630" t="n">
        <v>0</v>
      </c>
    </row>
    <row r="49">
      <c r="B49" s="14" t="n">
        <v>4063</v>
      </c>
      <c r="C49" s="14" t="s">
        <v>106</v>
      </c>
      <c r="D49" s="620" t="n">
        <v>63</v>
      </c>
      <c r="E49" s="621" t="n">
        <v>9</v>
      </c>
      <c r="F49" s="622" t="n">
        <v>2</v>
      </c>
      <c r="G49" s="623" t="n">
        <v>26</v>
      </c>
      <c r="H49" s="624" t="n">
        <v>15</v>
      </c>
      <c r="I49" s="625" t="n">
        <v>6</v>
      </c>
      <c r="J49" s="626" t="n">
        <v>5</v>
      </c>
      <c r="K49" s="627" t="n">
        <v>0</v>
      </c>
      <c r="L49" s="628" t="n">
        <v>0</v>
      </c>
      <c r="M49" s="629" t="n">
        <v>0</v>
      </c>
      <c r="N49" s="630" t="n">
        <v>0</v>
      </c>
    </row>
    <row r="50">
      <c r="B50" s="14" t="n">
        <v>4064</v>
      </c>
      <c r="C50" s="14" t="s">
        <v>928</v>
      </c>
      <c r="D50" s="620" t="n">
        <v>6</v>
      </c>
      <c r="E50" s="621" t="n">
        <v>2</v>
      </c>
      <c r="F50" s="622" t="n">
        <v>0</v>
      </c>
      <c r="G50" s="623" t="n">
        <v>4</v>
      </c>
      <c r="H50" s="624" t="n">
        <v>0</v>
      </c>
      <c r="I50" s="625" t="n">
        <v>0</v>
      </c>
      <c r="J50" s="626" t="n">
        <v>0</v>
      </c>
      <c r="K50" s="627" t="n">
        <v>0</v>
      </c>
      <c r="L50" s="628" t="n">
        <v>0</v>
      </c>
      <c r="M50" s="629" t="n">
        <v>0</v>
      </c>
      <c r="N50" s="630" t="n">
        <v>0</v>
      </c>
    </row>
    <row r="51">
      <c r="B51" s="14" t="n">
        <v>4065</v>
      </c>
      <c r="C51" s="14" t="s">
        <v>929</v>
      </c>
      <c r="D51" s="620" t="n">
        <v>29</v>
      </c>
      <c r="E51" s="621" t="n">
        <v>5</v>
      </c>
      <c r="F51" s="622" t="n">
        <v>1</v>
      </c>
      <c r="G51" s="623" t="n">
        <v>8</v>
      </c>
      <c r="H51" s="624" t="n">
        <v>6</v>
      </c>
      <c r="I51" s="625" t="n">
        <v>6</v>
      </c>
      <c r="J51" s="626" t="n">
        <v>3</v>
      </c>
      <c r="K51" s="627" t="n">
        <v>0</v>
      </c>
      <c r="L51" s="628" t="n">
        <v>0</v>
      </c>
      <c r="M51" s="629" t="n">
        <v>0</v>
      </c>
      <c r="N51" s="630" t="n">
        <v>0</v>
      </c>
    </row>
    <row r="52">
      <c r="B52" s="14" t="n">
        <v>4066</v>
      </c>
      <c r="C52" s="14" t="s">
        <v>930</v>
      </c>
      <c r="D52" s="620" t="n">
        <v>5</v>
      </c>
      <c r="E52" s="621" t="n">
        <v>2</v>
      </c>
      <c r="F52" s="622" t="n">
        <v>0</v>
      </c>
      <c r="G52" s="623" t="n">
        <v>3</v>
      </c>
      <c r="H52" s="624" t="n">
        <v>0</v>
      </c>
      <c r="I52" s="625" t="n">
        <v>0</v>
      </c>
      <c r="J52" s="626" t="n">
        <v>0</v>
      </c>
      <c r="K52" s="627" t="n">
        <v>0</v>
      </c>
      <c r="L52" s="628" t="n">
        <v>0</v>
      </c>
      <c r="M52" s="629" t="n">
        <v>0</v>
      </c>
      <c r="N52" s="630" t="n">
        <v>0</v>
      </c>
    </row>
    <row r="53">
      <c r="B53" s="14" t="n">
        <v>4067</v>
      </c>
      <c r="C53" s="14" t="s">
        <v>931</v>
      </c>
      <c r="D53" s="620" t="n">
        <v>8</v>
      </c>
      <c r="E53" s="621" t="n">
        <v>2</v>
      </c>
      <c r="F53" s="622" t="n">
        <v>0</v>
      </c>
      <c r="G53" s="623" t="n">
        <v>6</v>
      </c>
      <c r="H53" s="624" t="n">
        <v>0</v>
      </c>
      <c r="I53" s="625" t="n">
        <v>0</v>
      </c>
      <c r="J53" s="626" t="n">
        <v>0</v>
      </c>
      <c r="K53" s="627" t="n">
        <v>0</v>
      </c>
      <c r="L53" s="628" t="n">
        <v>0</v>
      </c>
      <c r="M53" s="629" t="n">
        <v>0</v>
      </c>
      <c r="N53" s="630" t="n">
        <v>0</v>
      </c>
    </row>
    <row r="54">
      <c r="B54" s="14" t="n">
        <v>4068</v>
      </c>
      <c r="C54" s="14" t="s">
        <v>932</v>
      </c>
      <c r="D54" s="620" t="n">
        <v>15</v>
      </c>
      <c r="E54" s="621" t="n">
        <v>3</v>
      </c>
      <c r="F54" s="622" t="n">
        <v>0</v>
      </c>
      <c r="G54" s="623" t="n">
        <v>12</v>
      </c>
      <c r="H54" s="624" t="n">
        <v>0</v>
      </c>
      <c r="I54" s="625" t="n">
        <v>0</v>
      </c>
      <c r="J54" s="626" t="n">
        <v>0</v>
      </c>
      <c r="K54" s="627" t="n">
        <v>0</v>
      </c>
      <c r="L54" s="628" t="n">
        <v>0</v>
      </c>
      <c r="M54" s="629" t="n">
        <v>0</v>
      </c>
      <c r="N54" s="630" t="n">
        <v>0</v>
      </c>
    </row>
    <row r="55">
      <c r="B55" s="14" t="n">
        <v>4084</v>
      </c>
      <c r="C55" s="14" t="s">
        <v>933</v>
      </c>
      <c r="D55" s="620" t="n">
        <v>5</v>
      </c>
      <c r="E55" s="621" t="n">
        <v>2</v>
      </c>
      <c r="F55" s="622" t="n">
        <v>0</v>
      </c>
      <c r="G55" s="623" t="n">
        <v>3</v>
      </c>
      <c r="H55" s="624" t="n">
        <v>0</v>
      </c>
      <c r="I55" s="625" t="n">
        <v>0</v>
      </c>
      <c r="J55" s="626" t="n">
        <v>0</v>
      </c>
      <c r="K55" s="627" t="n">
        <v>0</v>
      </c>
      <c r="L55" s="628" t="n">
        <v>0</v>
      </c>
      <c r="M55" s="629" t="n">
        <v>0</v>
      </c>
      <c r="N55" s="630" t="n">
        <v>0</v>
      </c>
    </row>
    <row r="56">
      <c r="B56" s="14" t="n">
        <v>4071</v>
      </c>
      <c r="C56" s="14" t="s">
        <v>934</v>
      </c>
      <c r="D56" s="620" t="n">
        <v>19</v>
      </c>
      <c r="E56" s="621" t="n">
        <v>3</v>
      </c>
      <c r="F56" s="622" t="n">
        <v>0</v>
      </c>
      <c r="G56" s="623" t="n">
        <v>9</v>
      </c>
      <c r="H56" s="624" t="n">
        <v>0</v>
      </c>
      <c r="I56" s="625" t="n">
        <v>7</v>
      </c>
      <c r="J56" s="626" t="n">
        <v>0</v>
      </c>
      <c r="K56" s="627" t="n">
        <v>0</v>
      </c>
      <c r="L56" s="628" t="n">
        <v>0</v>
      </c>
      <c r="M56" s="629" t="n">
        <v>0</v>
      </c>
      <c r="N56" s="630" t="n">
        <v>0</v>
      </c>
    </row>
    <row r="57">
      <c r="B57" s="14" t="n">
        <v>4072</v>
      </c>
      <c r="C57" s="14" t="s">
        <v>935</v>
      </c>
      <c r="D57" s="620" t="n">
        <v>18</v>
      </c>
      <c r="E57" s="621" t="n">
        <v>3</v>
      </c>
      <c r="F57" s="622" t="n">
        <v>0</v>
      </c>
      <c r="G57" s="623" t="n">
        <v>9</v>
      </c>
      <c r="H57" s="624" t="n">
        <v>0</v>
      </c>
      <c r="I57" s="625" t="n">
        <v>3</v>
      </c>
      <c r="J57" s="626" t="n">
        <v>3</v>
      </c>
      <c r="K57" s="627" t="n">
        <v>0</v>
      </c>
      <c r="L57" s="628" t="n">
        <v>0</v>
      </c>
      <c r="M57" s="629" t="n">
        <v>0</v>
      </c>
      <c r="N57" s="630" t="n">
        <v>0</v>
      </c>
    </row>
    <row r="58">
      <c r="B58" s="14" t="n">
        <v>4073</v>
      </c>
      <c r="C58" s="14" t="s">
        <v>936</v>
      </c>
      <c r="D58" s="620" t="n">
        <v>9</v>
      </c>
      <c r="E58" s="621" t="n">
        <v>3</v>
      </c>
      <c r="F58" s="622" t="n">
        <v>0</v>
      </c>
      <c r="G58" s="623" t="n">
        <v>6</v>
      </c>
      <c r="H58" s="624" t="n">
        <v>0</v>
      </c>
      <c r="I58" s="625" t="n">
        <v>0</v>
      </c>
      <c r="J58" s="626" t="n">
        <v>0</v>
      </c>
      <c r="K58" s="627" t="n">
        <v>0</v>
      </c>
      <c r="L58" s="628" t="n">
        <v>0</v>
      </c>
      <c r="M58" s="629" t="n">
        <v>0</v>
      </c>
      <c r="N58" s="630" t="n">
        <v>0</v>
      </c>
    </row>
    <row r="59">
      <c r="B59" s="14" t="n">
        <v>4074</v>
      </c>
      <c r="C59" s="14" t="s">
        <v>171</v>
      </c>
      <c r="D59" s="620" t="n">
        <v>11</v>
      </c>
      <c r="E59" s="621" t="n">
        <v>3</v>
      </c>
      <c r="F59" s="622" t="n">
        <v>0</v>
      </c>
      <c r="G59" s="623" t="n">
        <v>8</v>
      </c>
      <c r="H59" s="624" t="n">
        <v>0</v>
      </c>
      <c r="I59" s="625" t="n">
        <v>0</v>
      </c>
      <c r="J59" s="626" t="n">
        <v>0</v>
      </c>
      <c r="K59" s="627" t="n">
        <v>0</v>
      </c>
      <c r="L59" s="628" t="n">
        <v>0</v>
      </c>
      <c r="M59" s="629" t="n">
        <v>0</v>
      </c>
      <c r="N59" s="630" t="n">
        <v>0</v>
      </c>
    </row>
    <row r="60">
      <c r="B60" s="14" t="n">
        <v>4075</v>
      </c>
      <c r="C60" s="14" t="s">
        <v>937</v>
      </c>
      <c r="D60" s="620" t="n">
        <v>22</v>
      </c>
      <c r="E60" s="621" t="n">
        <v>6</v>
      </c>
      <c r="F60" s="622" t="n">
        <v>0</v>
      </c>
      <c r="G60" s="623" t="n">
        <v>16</v>
      </c>
      <c r="H60" s="624" t="n">
        <v>0</v>
      </c>
      <c r="I60" s="625" t="n">
        <v>0</v>
      </c>
      <c r="J60" s="626" t="n">
        <v>0</v>
      </c>
      <c r="K60" s="627" t="n">
        <v>0</v>
      </c>
      <c r="L60" s="628" t="n">
        <v>0</v>
      </c>
      <c r="M60" s="629" t="n">
        <v>0</v>
      </c>
      <c r="N60" s="630" t="n">
        <v>0</v>
      </c>
    </row>
    <row r="61">
      <c r="B61" s="14" t="n">
        <v>4076</v>
      </c>
      <c r="C61" s="14" t="s">
        <v>938</v>
      </c>
      <c r="D61" s="620" t="n">
        <v>20</v>
      </c>
      <c r="E61" s="621" t="n">
        <v>4</v>
      </c>
      <c r="F61" s="622" t="n">
        <v>0</v>
      </c>
      <c r="G61" s="623" t="n">
        <v>12</v>
      </c>
      <c r="H61" s="624" t="n">
        <v>0</v>
      </c>
      <c r="I61" s="625" t="n">
        <v>2</v>
      </c>
      <c r="J61" s="626" t="n">
        <v>2</v>
      </c>
      <c r="K61" s="627" t="n">
        <v>0</v>
      </c>
      <c r="L61" s="628" t="n">
        <v>0</v>
      </c>
      <c r="M61" s="629" t="n">
        <v>0</v>
      </c>
      <c r="N61" s="630" t="n">
        <v>0</v>
      </c>
    </row>
    <row r="62">
      <c r="B62" s="14" t="n">
        <v>4077</v>
      </c>
      <c r="C62" s="14" t="s">
        <v>939</v>
      </c>
      <c r="D62" s="620" t="n">
        <v>9</v>
      </c>
      <c r="E62" s="621" t="n">
        <v>2</v>
      </c>
      <c r="F62" s="622" t="n">
        <v>0</v>
      </c>
      <c r="G62" s="623" t="n">
        <v>7</v>
      </c>
      <c r="H62" s="624" t="n">
        <v>0</v>
      </c>
      <c r="I62" s="625" t="n">
        <v>0</v>
      </c>
      <c r="J62" s="626" t="n">
        <v>0</v>
      </c>
      <c r="K62" s="627" t="n">
        <v>0</v>
      </c>
      <c r="L62" s="628" t="n">
        <v>0</v>
      </c>
      <c r="M62" s="629" t="n">
        <v>0</v>
      </c>
      <c r="N62" s="630" t="n">
        <v>0</v>
      </c>
    </row>
    <row r="63">
      <c r="B63" s="14" t="n">
        <v>4078</v>
      </c>
      <c r="C63" s="14" t="s">
        <v>940</v>
      </c>
      <c r="D63" s="620" t="n">
        <v>2</v>
      </c>
      <c r="E63" s="621" t="n">
        <v>0</v>
      </c>
      <c r="F63" s="622" t="n">
        <v>0</v>
      </c>
      <c r="G63" s="623" t="n">
        <v>2</v>
      </c>
      <c r="H63" s="624" t="n">
        <v>0</v>
      </c>
      <c r="I63" s="625" t="n">
        <v>0</v>
      </c>
      <c r="J63" s="626" t="n">
        <v>0</v>
      </c>
      <c r="K63" s="627" t="n">
        <v>0</v>
      </c>
      <c r="L63" s="628" t="n">
        <v>0</v>
      </c>
      <c r="M63" s="629" t="n">
        <v>0</v>
      </c>
      <c r="N63" s="630" t="n">
        <v>0</v>
      </c>
    </row>
    <row r="64">
      <c r="B64" s="14" t="n">
        <v>4079</v>
      </c>
      <c r="C64" s="14" t="s">
        <v>941</v>
      </c>
      <c r="D64" s="620" t="n">
        <v>7</v>
      </c>
      <c r="E64" s="621" t="n">
        <v>2</v>
      </c>
      <c r="F64" s="622" t="n">
        <v>0</v>
      </c>
      <c r="G64" s="623" t="n">
        <v>5</v>
      </c>
      <c r="H64" s="624" t="n">
        <v>0</v>
      </c>
      <c r="I64" s="625" t="n">
        <v>0</v>
      </c>
      <c r="J64" s="626" t="n">
        <v>0</v>
      </c>
      <c r="K64" s="627" t="n">
        <v>0</v>
      </c>
      <c r="L64" s="628" t="n">
        <v>0</v>
      </c>
      <c r="M64" s="629" t="n">
        <v>0</v>
      </c>
      <c r="N64" s="630" t="n">
        <v>0</v>
      </c>
    </row>
    <row r="65">
      <c r="B65" s="14" t="n">
        <v>4080</v>
      </c>
      <c r="C65" s="14" t="s">
        <v>172</v>
      </c>
      <c r="D65" s="620" t="n">
        <v>46</v>
      </c>
      <c r="E65" s="621" t="n">
        <v>9</v>
      </c>
      <c r="F65" s="622" t="n">
        <v>1</v>
      </c>
      <c r="G65" s="623" t="n">
        <v>24</v>
      </c>
      <c r="H65" s="624" t="n">
        <v>0</v>
      </c>
      <c r="I65" s="625" t="n">
        <v>6</v>
      </c>
      <c r="J65" s="626" t="n">
        <v>6</v>
      </c>
      <c r="K65" s="627" t="n">
        <v>0</v>
      </c>
      <c r="L65" s="628" t="n">
        <v>0</v>
      </c>
      <c r="M65" s="629" t="n">
        <v>0</v>
      </c>
      <c r="N65" s="630" t="n">
        <v>0</v>
      </c>
    </row>
    <row r="66">
      <c r="B66" s="14" t="n">
        <v>4081</v>
      </c>
      <c r="C66" s="14" t="s">
        <v>173</v>
      </c>
      <c r="D66" s="620" t="n">
        <v>17</v>
      </c>
      <c r="E66" s="621" t="n">
        <v>5</v>
      </c>
      <c r="F66" s="622" t="n">
        <v>0</v>
      </c>
      <c r="G66" s="623" t="n">
        <v>12</v>
      </c>
      <c r="H66" s="624" t="n">
        <v>0</v>
      </c>
      <c r="I66" s="625" t="n">
        <v>0</v>
      </c>
      <c r="J66" s="626" t="n">
        <v>0</v>
      </c>
      <c r="K66" s="627" t="n">
        <v>0</v>
      </c>
      <c r="L66" s="628" t="n">
        <v>0</v>
      </c>
      <c r="M66" s="629" t="n">
        <v>0</v>
      </c>
      <c r="N66" s="630" t="n">
        <v>0</v>
      </c>
    </row>
    <row r="67">
      <c r="B67" s="14" t="n">
        <v>4082</v>
      </c>
      <c r="C67" s="14" t="s">
        <v>154</v>
      </c>
      <c r="D67" s="620" t="n">
        <v>115</v>
      </c>
      <c r="E67" s="621" t="n">
        <v>18</v>
      </c>
      <c r="F67" s="622" t="n">
        <v>3</v>
      </c>
      <c r="G67" s="623" t="n">
        <v>49</v>
      </c>
      <c r="H67" s="624" t="n">
        <v>18</v>
      </c>
      <c r="I67" s="625" t="n">
        <v>12</v>
      </c>
      <c r="J67" s="626" t="n">
        <v>12</v>
      </c>
      <c r="K67" s="627" t="n">
        <v>0</v>
      </c>
      <c r="L67" s="628" t="n">
        <v>0</v>
      </c>
      <c r="M67" s="629" t="n">
        <v>3</v>
      </c>
      <c r="N67" s="630" t="n">
        <v>0</v>
      </c>
    </row>
    <row r="68">
      <c r="B68" s="14" t="n">
        <v>4083</v>
      </c>
      <c r="C68" s="14" t="s">
        <v>942</v>
      </c>
      <c r="D68" s="620" t="n">
        <v>26</v>
      </c>
      <c r="E68" s="621" t="n">
        <v>5</v>
      </c>
      <c r="F68" s="622" t="n">
        <v>0</v>
      </c>
      <c r="G68" s="623" t="n">
        <v>15</v>
      </c>
      <c r="H68" s="624" t="n">
        <v>0</v>
      </c>
      <c r="I68" s="625" t="n">
        <v>3</v>
      </c>
      <c r="J68" s="626" t="n">
        <v>3</v>
      </c>
      <c r="K68" s="627" t="n">
        <v>0</v>
      </c>
      <c r="L68" s="628" t="n">
        <v>0</v>
      </c>
      <c r="M68" s="629" t="n">
        <v>0</v>
      </c>
      <c r="N68" s="630" t="n">
        <v>0</v>
      </c>
    </row>
    <row r="69">
      <c r="B69" s="68" t="n">
        <v>4129</v>
      </c>
      <c r="C69" s="619" t="s">
        <v>943</v>
      </c>
      <c r="D69" s="631" t="n">
        <v>315</v>
      </c>
      <c r="E69" s="632" t="n">
        <v>61</v>
      </c>
      <c r="F69" s="633" t="n">
        <v>5</v>
      </c>
      <c r="G69" s="634" t="n">
        <v>162</v>
      </c>
      <c r="H69" s="635" t="n">
        <v>30</v>
      </c>
      <c r="I69" s="636" t="n">
        <v>30</v>
      </c>
      <c r="J69" s="637" t="n">
        <v>23</v>
      </c>
      <c r="K69" s="638" t="n">
        <v>3</v>
      </c>
      <c r="L69" s="639" t="n">
        <v>0</v>
      </c>
      <c r="M69" s="640" t="n">
        <v>1</v>
      </c>
      <c r="N69" s="641" t="n">
        <v>0</v>
      </c>
    </row>
    <row r="70">
      <c r="B70" s="14" t="n">
        <v>4091</v>
      </c>
      <c r="C70" s="14" t="s">
        <v>944</v>
      </c>
      <c r="D70" s="620" t="n">
        <v>7</v>
      </c>
      <c r="E70" s="621" t="n">
        <v>2</v>
      </c>
      <c r="F70" s="622" t="n">
        <v>0</v>
      </c>
      <c r="G70" s="623" t="n">
        <v>5</v>
      </c>
      <c r="H70" s="624" t="n">
        <v>0</v>
      </c>
      <c r="I70" s="625" t="n">
        <v>0</v>
      </c>
      <c r="J70" s="626" t="n">
        <v>0</v>
      </c>
      <c r="K70" s="627" t="n">
        <v>0</v>
      </c>
      <c r="L70" s="628" t="n">
        <v>0</v>
      </c>
      <c r="M70" s="629" t="n">
        <v>0</v>
      </c>
      <c r="N70" s="630" t="n">
        <v>0</v>
      </c>
    </row>
    <row r="71">
      <c r="B71" s="14" t="n">
        <v>4092</v>
      </c>
      <c r="C71" s="14" t="s">
        <v>107</v>
      </c>
      <c r="D71" s="620" t="n">
        <v>35</v>
      </c>
      <c r="E71" s="621" t="n">
        <v>6</v>
      </c>
      <c r="F71" s="622" t="n">
        <v>2</v>
      </c>
      <c r="G71" s="623" t="n">
        <v>18</v>
      </c>
      <c r="H71" s="624" t="n">
        <v>0</v>
      </c>
      <c r="I71" s="625" t="n">
        <v>4</v>
      </c>
      <c r="J71" s="626" t="n">
        <v>2</v>
      </c>
      <c r="K71" s="627" t="n">
        <v>3</v>
      </c>
      <c r="L71" s="628" t="n">
        <v>0</v>
      </c>
      <c r="M71" s="629" t="n">
        <v>0</v>
      </c>
      <c r="N71" s="630" t="n">
        <v>0</v>
      </c>
    </row>
    <row r="72">
      <c r="B72" s="14" t="n">
        <v>4093</v>
      </c>
      <c r="C72" s="14" t="s">
        <v>945</v>
      </c>
      <c r="D72" s="620" t="n">
        <v>4</v>
      </c>
      <c r="E72" s="621" t="n">
        <v>1</v>
      </c>
      <c r="F72" s="622" t="n">
        <v>0</v>
      </c>
      <c r="G72" s="623" t="n">
        <v>3</v>
      </c>
      <c r="H72" s="624" t="n">
        <v>0</v>
      </c>
      <c r="I72" s="625" t="n">
        <v>0</v>
      </c>
      <c r="J72" s="626" t="n">
        <v>0</v>
      </c>
      <c r="K72" s="627" t="n">
        <v>0</v>
      </c>
      <c r="L72" s="628" t="n">
        <v>0</v>
      </c>
      <c r="M72" s="629" t="n">
        <v>0</v>
      </c>
      <c r="N72" s="630" t="n">
        <v>0</v>
      </c>
    </row>
    <row r="73">
      <c r="B73" s="14" t="n">
        <v>4124</v>
      </c>
      <c r="C73" s="14" t="s">
        <v>946</v>
      </c>
      <c r="D73" s="620" t="n">
        <v>7</v>
      </c>
      <c r="E73" s="621" t="n">
        <v>2</v>
      </c>
      <c r="F73" s="622" t="n">
        <v>0</v>
      </c>
      <c r="G73" s="623" t="n">
        <v>5</v>
      </c>
      <c r="H73" s="624" t="n">
        <v>0</v>
      </c>
      <c r="I73" s="625" t="n">
        <v>0</v>
      </c>
      <c r="J73" s="626" t="n">
        <v>0</v>
      </c>
      <c r="K73" s="627" t="n">
        <v>0</v>
      </c>
      <c r="L73" s="628" t="n">
        <v>0</v>
      </c>
      <c r="M73" s="629" t="n">
        <v>0</v>
      </c>
      <c r="N73" s="630" t="n">
        <v>0</v>
      </c>
    </row>
    <row r="74">
      <c r="B74" s="14" t="n">
        <v>4095</v>
      </c>
      <c r="C74" s="14" t="s">
        <v>108</v>
      </c>
      <c r="D74" s="620" t="n">
        <v>85</v>
      </c>
      <c r="E74" s="621" t="n">
        <v>14</v>
      </c>
      <c r="F74" s="622" t="n">
        <v>2</v>
      </c>
      <c r="G74" s="623" t="n">
        <v>37</v>
      </c>
      <c r="H74" s="624" t="n">
        <v>12</v>
      </c>
      <c r="I74" s="625" t="n">
        <v>10</v>
      </c>
      <c r="J74" s="626" t="n">
        <v>9</v>
      </c>
      <c r="K74" s="627" t="n">
        <v>0</v>
      </c>
      <c r="L74" s="628" t="n">
        <v>0</v>
      </c>
      <c r="M74" s="629" t="n">
        <v>1</v>
      </c>
      <c r="N74" s="630" t="n">
        <v>0</v>
      </c>
    </row>
    <row r="75">
      <c r="B75" s="14" t="n">
        <v>4099</v>
      </c>
      <c r="C75" s="14" t="s">
        <v>947</v>
      </c>
      <c r="D75" s="620" t="n">
        <v>3</v>
      </c>
      <c r="E75" s="621" t="n">
        <v>1</v>
      </c>
      <c r="F75" s="622" t="n">
        <v>0</v>
      </c>
      <c r="G75" s="623" t="n">
        <v>2</v>
      </c>
      <c r="H75" s="624" t="n">
        <v>0</v>
      </c>
      <c r="I75" s="625" t="n">
        <v>0</v>
      </c>
      <c r="J75" s="626" t="n">
        <v>0</v>
      </c>
      <c r="K75" s="627" t="n">
        <v>0</v>
      </c>
      <c r="L75" s="628" t="n">
        <v>0</v>
      </c>
      <c r="M75" s="629" t="n">
        <v>0</v>
      </c>
      <c r="N75" s="630" t="n">
        <v>0</v>
      </c>
    </row>
    <row r="76">
      <c r="B76" s="14" t="n">
        <v>4100</v>
      </c>
      <c r="C76" s="14" t="s">
        <v>948</v>
      </c>
      <c r="D76" s="620" t="n">
        <v>15</v>
      </c>
      <c r="E76" s="621" t="n">
        <v>4</v>
      </c>
      <c r="F76" s="622" t="n">
        <v>0</v>
      </c>
      <c r="G76" s="623" t="n">
        <v>11</v>
      </c>
      <c r="H76" s="624" t="n">
        <v>0</v>
      </c>
      <c r="I76" s="625" t="n">
        <v>0</v>
      </c>
      <c r="J76" s="626" t="n">
        <v>0</v>
      </c>
      <c r="K76" s="627" t="n">
        <v>0</v>
      </c>
      <c r="L76" s="628" t="n">
        <v>0</v>
      </c>
      <c r="M76" s="629" t="n">
        <v>0</v>
      </c>
      <c r="N76" s="630" t="n">
        <v>0</v>
      </c>
    </row>
    <row r="77">
      <c r="B77" s="14" t="n">
        <v>4104</v>
      </c>
      <c r="C77" s="14" t="s">
        <v>949</v>
      </c>
      <c r="D77" s="620" t="n">
        <v>17</v>
      </c>
      <c r="E77" s="621" t="n">
        <v>4</v>
      </c>
      <c r="F77" s="622" t="n">
        <v>0</v>
      </c>
      <c r="G77" s="623" t="n">
        <v>8</v>
      </c>
      <c r="H77" s="624" t="n">
        <v>0</v>
      </c>
      <c r="I77" s="625" t="n">
        <v>2</v>
      </c>
      <c r="J77" s="626" t="n">
        <v>3</v>
      </c>
      <c r="K77" s="627" t="n">
        <v>0</v>
      </c>
      <c r="L77" s="628" t="n">
        <v>0</v>
      </c>
      <c r="M77" s="629" t="n">
        <v>0</v>
      </c>
      <c r="N77" s="630" t="n">
        <v>0</v>
      </c>
    </row>
    <row r="78">
      <c r="B78" s="14" t="n">
        <v>4105</v>
      </c>
      <c r="C78" s="14" t="s">
        <v>950</v>
      </c>
      <c r="D78" s="620" t="n">
        <v>3</v>
      </c>
      <c r="E78" s="621" t="n">
        <v>1</v>
      </c>
      <c r="F78" s="622" t="n">
        <v>0</v>
      </c>
      <c r="G78" s="623" t="n">
        <v>2</v>
      </c>
      <c r="H78" s="624" t="n">
        <v>0</v>
      </c>
      <c r="I78" s="625" t="n">
        <v>0</v>
      </c>
      <c r="J78" s="626" t="n">
        <v>0</v>
      </c>
      <c r="K78" s="627" t="n">
        <v>0</v>
      </c>
      <c r="L78" s="628" t="n">
        <v>0</v>
      </c>
      <c r="M78" s="629" t="n">
        <v>0</v>
      </c>
      <c r="N78" s="630" t="n">
        <v>0</v>
      </c>
    </row>
    <row r="79">
      <c r="B79" s="14" t="n">
        <v>4106</v>
      </c>
      <c r="C79" s="14" t="s">
        <v>951</v>
      </c>
      <c r="D79" s="620" t="s">
        <v>224</v>
      </c>
      <c r="E79" s="621" t="s">
        <v>224</v>
      </c>
      <c r="F79" s="622" t="s">
        <v>224</v>
      </c>
      <c r="G79" s="623" t="s">
        <v>224</v>
      </c>
      <c r="H79" s="624" t="s">
        <v>224</v>
      </c>
      <c r="I79" s="625" t="s">
        <v>224</v>
      </c>
      <c r="J79" s="626" t="s">
        <v>224</v>
      </c>
      <c r="K79" s="627" t="s">
        <v>224</v>
      </c>
      <c r="L79" s="628" t="s">
        <v>224</v>
      </c>
      <c r="M79" s="629" t="s">
        <v>224</v>
      </c>
      <c r="N79" s="630" t="s">
        <v>224</v>
      </c>
    </row>
    <row r="80">
      <c r="B80" s="14" t="n">
        <v>4107</v>
      </c>
      <c r="C80" s="14" t="s">
        <v>952</v>
      </c>
      <c r="D80" s="620" t="n">
        <v>5</v>
      </c>
      <c r="E80" s="621" t="n">
        <v>1</v>
      </c>
      <c r="F80" s="622" t="n">
        <v>0</v>
      </c>
      <c r="G80" s="623" t="n">
        <v>4</v>
      </c>
      <c r="H80" s="624" t="n">
        <v>0</v>
      </c>
      <c r="I80" s="625" t="n">
        <v>0</v>
      </c>
      <c r="J80" s="626" t="n">
        <v>0</v>
      </c>
      <c r="K80" s="627" t="n">
        <v>0</v>
      </c>
      <c r="L80" s="628" t="n">
        <v>0</v>
      </c>
      <c r="M80" s="629" t="n">
        <v>0</v>
      </c>
      <c r="N80" s="630" t="n">
        <v>0</v>
      </c>
    </row>
    <row r="81">
      <c r="B81" s="14" t="n">
        <v>4110</v>
      </c>
      <c r="C81" s="14" t="s">
        <v>953</v>
      </c>
      <c r="D81" s="620" t="n">
        <v>8</v>
      </c>
      <c r="E81" s="621" t="n">
        <v>2</v>
      </c>
      <c r="F81" s="622" t="n">
        <v>0</v>
      </c>
      <c r="G81" s="623" t="n">
        <v>6</v>
      </c>
      <c r="H81" s="624" t="n">
        <v>0</v>
      </c>
      <c r="I81" s="625" t="n">
        <v>0</v>
      </c>
      <c r="J81" s="626" t="n">
        <v>0</v>
      </c>
      <c r="K81" s="627" t="n">
        <v>0</v>
      </c>
      <c r="L81" s="628" t="n">
        <v>0</v>
      </c>
      <c r="M81" s="629" t="n">
        <v>0</v>
      </c>
      <c r="N81" s="630" t="n">
        <v>0</v>
      </c>
    </row>
    <row r="82">
      <c r="B82" s="14" t="n">
        <v>4111</v>
      </c>
      <c r="C82" s="14" t="s">
        <v>954</v>
      </c>
      <c r="D82" s="620" t="n">
        <v>8</v>
      </c>
      <c r="E82" s="621" t="n">
        <v>2</v>
      </c>
      <c r="F82" s="622" t="n">
        <v>0</v>
      </c>
      <c r="G82" s="623" t="n">
        <v>6</v>
      </c>
      <c r="H82" s="624" t="n">
        <v>0</v>
      </c>
      <c r="I82" s="625" t="n">
        <v>0</v>
      </c>
      <c r="J82" s="626" t="n">
        <v>0</v>
      </c>
      <c r="K82" s="627" t="n">
        <v>0</v>
      </c>
      <c r="L82" s="628" t="n">
        <v>0</v>
      </c>
      <c r="M82" s="629" t="n">
        <v>0</v>
      </c>
      <c r="N82" s="630" t="n">
        <v>0</v>
      </c>
    </row>
    <row r="83">
      <c r="B83" s="14" t="n">
        <v>4112</v>
      </c>
      <c r="C83" s="14" t="s">
        <v>109</v>
      </c>
      <c r="D83" s="620" t="n">
        <v>5</v>
      </c>
      <c r="E83" s="621" t="n">
        <v>2</v>
      </c>
      <c r="F83" s="622" t="n">
        <v>0</v>
      </c>
      <c r="G83" s="623" t="n">
        <v>3</v>
      </c>
      <c r="H83" s="624" t="n">
        <v>0</v>
      </c>
      <c r="I83" s="625" t="n">
        <v>0</v>
      </c>
      <c r="J83" s="626" t="n">
        <v>0</v>
      </c>
      <c r="K83" s="627" t="n">
        <v>0</v>
      </c>
      <c r="L83" s="628" t="n">
        <v>0</v>
      </c>
      <c r="M83" s="629" t="n">
        <v>0</v>
      </c>
      <c r="N83" s="630" t="n">
        <v>0</v>
      </c>
    </row>
    <row r="84">
      <c r="B84" s="14" t="n">
        <v>4125</v>
      </c>
      <c r="C84" s="14" t="s">
        <v>110</v>
      </c>
      <c r="D84" s="620" t="n">
        <v>19</v>
      </c>
      <c r="E84" s="621" t="n">
        <v>3</v>
      </c>
      <c r="F84" s="622" t="n">
        <v>0</v>
      </c>
      <c r="G84" s="623" t="n">
        <v>7</v>
      </c>
      <c r="H84" s="624" t="n">
        <v>6</v>
      </c>
      <c r="I84" s="625" t="n">
        <v>2</v>
      </c>
      <c r="J84" s="626" t="n">
        <v>1</v>
      </c>
      <c r="K84" s="627" t="n">
        <v>0</v>
      </c>
      <c r="L84" s="628" t="n">
        <v>0</v>
      </c>
      <c r="M84" s="629" t="n">
        <v>0</v>
      </c>
      <c r="N84" s="630" t="n">
        <v>0</v>
      </c>
    </row>
    <row r="85">
      <c r="B85" s="14" t="n">
        <v>4117</v>
      </c>
      <c r="C85" s="14" t="s">
        <v>955</v>
      </c>
      <c r="D85" s="620" t="n">
        <v>5</v>
      </c>
      <c r="E85" s="621" t="n">
        <v>2</v>
      </c>
      <c r="F85" s="622" t="n">
        <v>0</v>
      </c>
      <c r="G85" s="623" t="n">
        <v>3</v>
      </c>
      <c r="H85" s="624" t="n">
        <v>0</v>
      </c>
      <c r="I85" s="625" t="n">
        <v>0</v>
      </c>
      <c r="J85" s="626" t="n">
        <v>0</v>
      </c>
      <c r="K85" s="627" t="n">
        <v>0</v>
      </c>
      <c r="L85" s="628" t="n">
        <v>0</v>
      </c>
      <c r="M85" s="629" t="n">
        <v>0</v>
      </c>
      <c r="N85" s="630" t="n">
        <v>0</v>
      </c>
    </row>
    <row r="86">
      <c r="B86" s="14" t="n">
        <v>4120</v>
      </c>
      <c r="C86" s="14" t="s">
        <v>956</v>
      </c>
      <c r="D86" s="620" t="n">
        <v>13</v>
      </c>
      <c r="E86" s="621" t="n">
        <v>2</v>
      </c>
      <c r="F86" s="622" t="n">
        <v>0</v>
      </c>
      <c r="G86" s="623" t="n">
        <v>5</v>
      </c>
      <c r="H86" s="624" t="n">
        <v>0</v>
      </c>
      <c r="I86" s="625" t="n">
        <v>4</v>
      </c>
      <c r="J86" s="626" t="n">
        <v>2</v>
      </c>
      <c r="K86" s="627" t="n">
        <v>0</v>
      </c>
      <c r="L86" s="628" t="n">
        <v>0</v>
      </c>
      <c r="M86" s="629" t="n">
        <v>0</v>
      </c>
      <c r="N86" s="630" t="n">
        <v>0</v>
      </c>
    </row>
    <row r="87">
      <c r="B87" s="14" t="n">
        <v>4121</v>
      </c>
      <c r="C87" s="14" t="s">
        <v>957</v>
      </c>
      <c r="D87" s="620" t="n">
        <v>8</v>
      </c>
      <c r="E87" s="621" t="n">
        <v>2</v>
      </c>
      <c r="F87" s="622" t="n">
        <v>0</v>
      </c>
      <c r="G87" s="623" t="n">
        <v>6</v>
      </c>
      <c r="H87" s="624" t="n">
        <v>0</v>
      </c>
      <c r="I87" s="625" t="n">
        <v>0</v>
      </c>
      <c r="J87" s="626" t="n">
        <v>0</v>
      </c>
      <c r="K87" s="627" t="n">
        <v>0</v>
      </c>
      <c r="L87" s="628" t="n">
        <v>0</v>
      </c>
      <c r="M87" s="629" t="n">
        <v>0</v>
      </c>
      <c r="N87" s="630" t="n">
        <v>0</v>
      </c>
    </row>
    <row r="88">
      <c r="B88" s="14" t="n">
        <v>4122</v>
      </c>
      <c r="C88" s="14" t="s">
        <v>958</v>
      </c>
      <c r="D88" s="620" t="n">
        <v>8</v>
      </c>
      <c r="E88" s="621" t="n">
        <v>2</v>
      </c>
      <c r="F88" s="622" t="n">
        <v>0</v>
      </c>
      <c r="G88" s="623" t="n">
        <v>6</v>
      </c>
      <c r="H88" s="624" t="n">
        <v>0</v>
      </c>
      <c r="I88" s="625" t="n">
        <v>0</v>
      </c>
      <c r="J88" s="626" t="n">
        <v>0</v>
      </c>
      <c r="K88" s="627" t="n">
        <v>0</v>
      </c>
      <c r="L88" s="628" t="n">
        <v>0</v>
      </c>
      <c r="M88" s="629" t="n">
        <v>0</v>
      </c>
      <c r="N88" s="630" t="n">
        <v>0</v>
      </c>
    </row>
    <row r="89">
      <c r="B89" s="14" t="n">
        <v>4123</v>
      </c>
      <c r="C89" s="14" t="s">
        <v>155</v>
      </c>
      <c r="D89" s="620" t="n">
        <v>60</v>
      </c>
      <c r="E89" s="621" t="n">
        <v>8</v>
      </c>
      <c r="F89" s="622" t="n">
        <v>1</v>
      </c>
      <c r="G89" s="623" t="n">
        <v>25</v>
      </c>
      <c r="H89" s="624" t="n">
        <v>12</v>
      </c>
      <c r="I89" s="625" t="n">
        <v>8</v>
      </c>
      <c r="J89" s="626" t="n">
        <v>6</v>
      </c>
      <c r="K89" s="627" t="n">
        <v>0</v>
      </c>
      <c r="L89" s="628" t="n">
        <v>0</v>
      </c>
      <c r="M89" s="629" t="n">
        <v>0</v>
      </c>
      <c r="N89" s="630" t="n">
        <v>0</v>
      </c>
    </row>
    <row r="90">
      <c r="B90" s="68" t="n">
        <v>4159</v>
      </c>
      <c r="C90" s="619" t="s">
        <v>959</v>
      </c>
      <c r="D90" s="631" t="n">
        <v>282</v>
      </c>
      <c r="E90" s="632" t="n">
        <v>53</v>
      </c>
      <c r="F90" s="633" t="n">
        <v>3</v>
      </c>
      <c r="G90" s="634" t="n">
        <v>142</v>
      </c>
      <c r="H90" s="635" t="n">
        <v>23</v>
      </c>
      <c r="I90" s="636" t="n">
        <v>25</v>
      </c>
      <c r="J90" s="637" t="n">
        <v>25</v>
      </c>
      <c r="K90" s="638" t="n">
        <v>11</v>
      </c>
      <c r="L90" s="639" t="n">
        <v>0</v>
      </c>
      <c r="M90" s="640" t="n">
        <v>0</v>
      </c>
      <c r="N90" s="641" t="n">
        <v>1</v>
      </c>
    </row>
    <row r="91">
      <c r="B91" s="14" t="n">
        <v>4131</v>
      </c>
      <c r="C91" s="14" t="s">
        <v>960</v>
      </c>
      <c r="D91" s="620" t="n">
        <v>16</v>
      </c>
      <c r="E91" s="621" t="n">
        <v>4</v>
      </c>
      <c r="F91" s="622" t="n">
        <v>0</v>
      </c>
      <c r="G91" s="623" t="n">
        <v>12</v>
      </c>
      <c r="H91" s="624" t="n">
        <v>0</v>
      </c>
      <c r="I91" s="625" t="n">
        <v>0</v>
      </c>
      <c r="J91" s="626" t="n">
        <v>0</v>
      </c>
      <c r="K91" s="627" t="n">
        <v>0</v>
      </c>
      <c r="L91" s="628" t="n">
        <v>0</v>
      </c>
      <c r="M91" s="629" t="n">
        <v>0</v>
      </c>
      <c r="N91" s="630" t="n">
        <v>0</v>
      </c>
    </row>
    <row r="92">
      <c r="B92" s="14" t="n">
        <v>4132</v>
      </c>
      <c r="C92" s="14" t="s">
        <v>961</v>
      </c>
      <c r="D92" s="620" t="n">
        <v>4</v>
      </c>
      <c r="E92" s="621" t="n">
        <v>1</v>
      </c>
      <c r="F92" s="622" t="n">
        <v>0</v>
      </c>
      <c r="G92" s="623" t="n">
        <v>3</v>
      </c>
      <c r="H92" s="624" t="n">
        <v>0</v>
      </c>
      <c r="I92" s="625" t="n">
        <v>0</v>
      </c>
      <c r="J92" s="626" t="n">
        <v>0</v>
      </c>
      <c r="K92" s="627" t="n">
        <v>0</v>
      </c>
      <c r="L92" s="628" t="n">
        <v>0</v>
      </c>
      <c r="M92" s="629" t="n">
        <v>0</v>
      </c>
      <c r="N92" s="630" t="n">
        <v>0</v>
      </c>
    </row>
    <row r="93">
      <c r="B93" s="14" t="n">
        <v>4134</v>
      </c>
      <c r="C93" s="14" t="s">
        <v>962</v>
      </c>
      <c r="D93" s="620" t="n">
        <v>7</v>
      </c>
      <c r="E93" s="621" t="n">
        <v>2</v>
      </c>
      <c r="F93" s="622" t="n">
        <v>0</v>
      </c>
      <c r="G93" s="623" t="n">
        <v>5</v>
      </c>
      <c r="H93" s="624" t="n">
        <v>0</v>
      </c>
      <c r="I93" s="625" t="n">
        <v>0</v>
      </c>
      <c r="J93" s="626" t="n">
        <v>0</v>
      </c>
      <c r="K93" s="627" t="n">
        <v>0</v>
      </c>
      <c r="L93" s="628" t="n">
        <v>0</v>
      </c>
      <c r="M93" s="629" t="n">
        <v>0</v>
      </c>
      <c r="N93" s="630" t="n">
        <v>0</v>
      </c>
    </row>
    <row r="94">
      <c r="B94" s="14" t="n">
        <v>4135</v>
      </c>
      <c r="C94" s="14" t="s">
        <v>111</v>
      </c>
      <c r="D94" s="620" t="n">
        <v>8</v>
      </c>
      <c r="E94" s="621" t="n">
        <v>2</v>
      </c>
      <c r="F94" s="622" t="n">
        <v>0</v>
      </c>
      <c r="G94" s="623" t="n">
        <v>6</v>
      </c>
      <c r="H94" s="624" t="n">
        <v>0</v>
      </c>
      <c r="I94" s="625" t="n">
        <v>0</v>
      </c>
      <c r="J94" s="626" t="n">
        <v>0</v>
      </c>
      <c r="K94" s="627" t="n">
        <v>0</v>
      </c>
      <c r="L94" s="628" t="n">
        <v>0</v>
      </c>
      <c r="M94" s="629" t="n">
        <v>0</v>
      </c>
      <c r="N94" s="630" t="n">
        <v>0</v>
      </c>
    </row>
    <row r="95">
      <c r="B95" s="14" t="n">
        <v>4136</v>
      </c>
      <c r="C95" s="14" t="s">
        <v>112</v>
      </c>
      <c r="D95" s="620" t="n">
        <v>7</v>
      </c>
      <c r="E95" s="621" t="n">
        <v>2</v>
      </c>
      <c r="F95" s="622" t="n">
        <v>0</v>
      </c>
      <c r="G95" s="623" t="n">
        <v>5</v>
      </c>
      <c r="H95" s="624" t="n">
        <v>0</v>
      </c>
      <c r="I95" s="625" t="n">
        <v>0</v>
      </c>
      <c r="J95" s="626" t="n">
        <v>0</v>
      </c>
      <c r="K95" s="627" t="n">
        <v>0</v>
      </c>
      <c r="L95" s="628" t="n">
        <v>0</v>
      </c>
      <c r="M95" s="629" t="n">
        <v>0</v>
      </c>
      <c r="N95" s="630" t="n">
        <v>0</v>
      </c>
    </row>
    <row r="96">
      <c r="B96" s="14" t="n">
        <v>4137</v>
      </c>
      <c r="C96" s="14" t="s">
        <v>963</v>
      </c>
      <c r="D96" s="620" t="n">
        <v>4</v>
      </c>
      <c r="E96" s="621" t="n">
        <v>1</v>
      </c>
      <c r="F96" s="622" t="n">
        <v>0</v>
      </c>
      <c r="G96" s="623" t="n">
        <v>3</v>
      </c>
      <c r="H96" s="624" t="n">
        <v>0</v>
      </c>
      <c r="I96" s="625" t="n">
        <v>0</v>
      </c>
      <c r="J96" s="626" t="n">
        <v>0</v>
      </c>
      <c r="K96" s="627" t="n">
        <v>0</v>
      </c>
      <c r="L96" s="628" t="n">
        <v>0</v>
      </c>
      <c r="M96" s="629" t="n">
        <v>0</v>
      </c>
      <c r="N96" s="630" t="n">
        <v>0</v>
      </c>
    </row>
    <row r="97">
      <c r="B97" s="14" t="n">
        <v>4138</v>
      </c>
      <c r="C97" s="14" t="s">
        <v>964</v>
      </c>
      <c r="D97" s="620" t="n">
        <v>4</v>
      </c>
      <c r="E97" s="621" t="n">
        <v>1</v>
      </c>
      <c r="F97" s="622" t="n">
        <v>0</v>
      </c>
      <c r="G97" s="623" t="n">
        <v>3</v>
      </c>
      <c r="H97" s="624" t="n">
        <v>0</v>
      </c>
      <c r="I97" s="625" t="n">
        <v>0</v>
      </c>
      <c r="J97" s="626" t="n">
        <v>0</v>
      </c>
      <c r="K97" s="627" t="n">
        <v>0</v>
      </c>
      <c r="L97" s="628" t="n">
        <v>0</v>
      </c>
      <c r="M97" s="629" t="n">
        <v>0</v>
      </c>
      <c r="N97" s="630" t="n">
        <v>0</v>
      </c>
    </row>
    <row r="98">
      <c r="B98" s="14" t="n">
        <v>4139</v>
      </c>
      <c r="C98" s="14" t="s">
        <v>965</v>
      </c>
      <c r="D98" s="620" t="n">
        <v>55</v>
      </c>
      <c r="E98" s="621" t="n">
        <v>11</v>
      </c>
      <c r="F98" s="622" t="n">
        <v>2</v>
      </c>
      <c r="G98" s="623" t="n">
        <v>26</v>
      </c>
      <c r="H98" s="624" t="n">
        <v>0</v>
      </c>
      <c r="I98" s="625" t="n">
        <v>6</v>
      </c>
      <c r="J98" s="626" t="n">
        <v>6</v>
      </c>
      <c r="K98" s="627" t="n">
        <v>4</v>
      </c>
      <c r="L98" s="628" t="n">
        <v>0</v>
      </c>
      <c r="M98" s="629" t="n">
        <v>0</v>
      </c>
      <c r="N98" s="630" t="n">
        <v>1</v>
      </c>
    </row>
    <row r="99">
      <c r="B99" s="14" t="n">
        <v>4140</v>
      </c>
      <c r="C99" s="14" t="s">
        <v>966</v>
      </c>
      <c r="D99" s="620" t="n">
        <v>20</v>
      </c>
      <c r="E99" s="621" t="n">
        <v>4</v>
      </c>
      <c r="F99" s="622" t="n">
        <v>0</v>
      </c>
      <c r="G99" s="623" t="n">
        <v>10</v>
      </c>
      <c r="H99" s="624" t="n">
        <v>0</v>
      </c>
      <c r="I99" s="625" t="n">
        <v>4</v>
      </c>
      <c r="J99" s="626" t="n">
        <v>2</v>
      </c>
      <c r="K99" s="627" t="n">
        <v>0</v>
      </c>
      <c r="L99" s="628" t="n">
        <v>0</v>
      </c>
      <c r="M99" s="629" t="n">
        <v>0</v>
      </c>
      <c r="N99" s="630" t="n">
        <v>0</v>
      </c>
    </row>
    <row r="100">
      <c r="B100" s="14" t="n">
        <v>4141</v>
      </c>
      <c r="C100" s="14" t="s">
        <v>113</v>
      </c>
      <c r="D100" s="620" t="n">
        <v>65</v>
      </c>
      <c r="E100" s="621" t="n">
        <v>10</v>
      </c>
      <c r="F100" s="622" t="n">
        <v>0</v>
      </c>
      <c r="G100" s="623" t="n">
        <v>28</v>
      </c>
      <c r="H100" s="624" t="n">
        <v>10</v>
      </c>
      <c r="I100" s="625" t="n">
        <v>6</v>
      </c>
      <c r="J100" s="626" t="n">
        <v>7</v>
      </c>
      <c r="K100" s="627" t="n">
        <v>4</v>
      </c>
      <c r="L100" s="628" t="n">
        <v>0</v>
      </c>
      <c r="M100" s="629" t="n">
        <v>0</v>
      </c>
      <c r="N100" s="630" t="n">
        <v>0</v>
      </c>
    </row>
    <row r="101">
      <c r="B101" s="14" t="n">
        <v>4142</v>
      </c>
      <c r="C101" s="14" t="s">
        <v>967</v>
      </c>
      <c r="D101" s="620" t="n">
        <v>4</v>
      </c>
      <c r="E101" s="621" t="n">
        <v>1</v>
      </c>
      <c r="F101" s="622" t="n">
        <v>0</v>
      </c>
      <c r="G101" s="623" t="n">
        <v>3</v>
      </c>
      <c r="H101" s="624" t="n">
        <v>0</v>
      </c>
      <c r="I101" s="625" t="n">
        <v>0</v>
      </c>
      <c r="J101" s="626" t="n">
        <v>0</v>
      </c>
      <c r="K101" s="627" t="n">
        <v>0</v>
      </c>
      <c r="L101" s="628" t="n">
        <v>0</v>
      </c>
      <c r="M101" s="629" t="n">
        <v>0</v>
      </c>
      <c r="N101" s="630" t="n">
        <v>0</v>
      </c>
    </row>
    <row r="102">
      <c r="B102" s="14" t="n">
        <v>4143</v>
      </c>
      <c r="C102" s="14" t="s">
        <v>114</v>
      </c>
      <c r="D102" s="620" t="n">
        <v>5</v>
      </c>
      <c r="E102" s="621" t="n">
        <v>2</v>
      </c>
      <c r="F102" s="622" t="n">
        <v>0</v>
      </c>
      <c r="G102" s="623" t="n">
        <v>3</v>
      </c>
      <c r="H102" s="624" t="n">
        <v>0</v>
      </c>
      <c r="I102" s="625" t="n">
        <v>0</v>
      </c>
      <c r="J102" s="626" t="n">
        <v>0</v>
      </c>
      <c r="K102" s="627" t="n">
        <v>0</v>
      </c>
      <c r="L102" s="628" t="n">
        <v>0</v>
      </c>
      <c r="M102" s="629" t="n">
        <v>0</v>
      </c>
      <c r="N102" s="630" t="n">
        <v>0</v>
      </c>
    </row>
    <row r="103">
      <c r="B103" s="14" t="n">
        <v>4144</v>
      </c>
      <c r="C103" s="14" t="s">
        <v>968</v>
      </c>
      <c r="D103" s="620" t="n">
        <v>40</v>
      </c>
      <c r="E103" s="621" t="n">
        <v>4</v>
      </c>
      <c r="F103" s="622" t="n">
        <v>1</v>
      </c>
      <c r="G103" s="623" t="n">
        <v>12</v>
      </c>
      <c r="H103" s="624" t="n">
        <v>7</v>
      </c>
      <c r="I103" s="625" t="n">
        <v>7</v>
      </c>
      <c r="J103" s="626" t="n">
        <v>6</v>
      </c>
      <c r="K103" s="627" t="n">
        <v>3</v>
      </c>
      <c r="L103" s="628" t="n">
        <v>0</v>
      </c>
      <c r="M103" s="629" t="n">
        <v>0</v>
      </c>
      <c r="N103" s="630" t="n">
        <v>0</v>
      </c>
    </row>
    <row r="104">
      <c r="B104" s="14" t="n">
        <v>4145</v>
      </c>
      <c r="C104" s="14" t="s">
        <v>969</v>
      </c>
      <c r="D104" s="620" t="n">
        <v>9</v>
      </c>
      <c r="E104" s="621" t="n">
        <v>2</v>
      </c>
      <c r="F104" s="622" t="n">
        <v>0</v>
      </c>
      <c r="G104" s="623" t="n">
        <v>7</v>
      </c>
      <c r="H104" s="624" t="n">
        <v>0</v>
      </c>
      <c r="I104" s="625" t="n">
        <v>0</v>
      </c>
      <c r="J104" s="626" t="n">
        <v>0</v>
      </c>
      <c r="K104" s="627" t="n">
        <v>0</v>
      </c>
      <c r="L104" s="628" t="n">
        <v>0</v>
      </c>
      <c r="M104" s="629" t="n">
        <v>0</v>
      </c>
      <c r="N104" s="630" t="n">
        <v>0</v>
      </c>
    </row>
    <row r="105">
      <c r="B105" s="14" t="n">
        <v>4146</v>
      </c>
      <c r="C105" s="14" t="s">
        <v>174</v>
      </c>
      <c r="D105" s="620" t="n">
        <v>28</v>
      </c>
      <c r="E105" s="621" t="n">
        <v>4</v>
      </c>
      <c r="F105" s="622" t="n">
        <v>0</v>
      </c>
      <c r="G105" s="623" t="n">
        <v>12</v>
      </c>
      <c r="H105" s="624" t="n">
        <v>6</v>
      </c>
      <c r="I105" s="625" t="n">
        <v>2</v>
      </c>
      <c r="J105" s="626" t="n">
        <v>4</v>
      </c>
      <c r="K105" s="627" t="n">
        <v>0</v>
      </c>
      <c r="L105" s="628" t="n">
        <v>0</v>
      </c>
      <c r="M105" s="629" t="n">
        <v>0</v>
      </c>
      <c r="N105" s="630" t="n">
        <v>0</v>
      </c>
    </row>
    <row r="106">
      <c r="B106" s="14" t="n">
        <v>4147</v>
      </c>
      <c r="C106" s="14" t="s">
        <v>115</v>
      </c>
      <c r="D106" s="620" t="n">
        <v>6</v>
      </c>
      <c r="E106" s="621" t="n">
        <v>2</v>
      </c>
      <c r="F106" s="622" t="n">
        <v>0</v>
      </c>
      <c r="G106" s="623" t="n">
        <v>4</v>
      </c>
      <c r="H106" s="624" t="n">
        <v>0</v>
      </c>
      <c r="I106" s="625" t="n">
        <v>0</v>
      </c>
      <c r="J106" s="626" t="n">
        <v>0</v>
      </c>
      <c r="K106" s="627" t="n">
        <v>0</v>
      </c>
      <c r="L106" s="628" t="n">
        <v>0</v>
      </c>
      <c r="M106" s="629" t="n">
        <v>0</v>
      </c>
      <c r="N106" s="630" t="n">
        <v>0</v>
      </c>
    </row>
    <row r="107">
      <c r="B107" s="68" t="n">
        <v>4189</v>
      </c>
      <c r="C107" s="619" t="s">
        <v>970</v>
      </c>
      <c r="D107" s="631" t="n">
        <v>216</v>
      </c>
      <c r="E107" s="632" t="n">
        <v>43</v>
      </c>
      <c r="F107" s="633" t="n">
        <v>2</v>
      </c>
      <c r="G107" s="634" t="n">
        <v>115</v>
      </c>
      <c r="H107" s="635" t="n">
        <v>20</v>
      </c>
      <c r="I107" s="636" t="n">
        <v>20</v>
      </c>
      <c r="J107" s="637" t="n">
        <v>16</v>
      </c>
      <c r="K107" s="638" t="n">
        <v>0</v>
      </c>
      <c r="L107" s="639" t="n">
        <v>0</v>
      </c>
      <c r="M107" s="640" t="n">
        <v>0</v>
      </c>
      <c r="N107" s="641" t="n">
        <v>0</v>
      </c>
    </row>
    <row r="108">
      <c r="B108" s="14" t="n">
        <v>4185</v>
      </c>
      <c r="C108" s="14" t="s">
        <v>175</v>
      </c>
      <c r="D108" s="620" t="n">
        <v>14</v>
      </c>
      <c r="E108" s="621" t="n">
        <v>4</v>
      </c>
      <c r="F108" s="622" t="n">
        <v>0</v>
      </c>
      <c r="G108" s="623" t="n">
        <v>10</v>
      </c>
      <c r="H108" s="624" t="n">
        <v>0</v>
      </c>
      <c r="I108" s="625" t="n">
        <v>0</v>
      </c>
      <c r="J108" s="626" t="n">
        <v>0</v>
      </c>
      <c r="K108" s="627" t="n">
        <v>0</v>
      </c>
      <c r="L108" s="628" t="n">
        <v>0</v>
      </c>
      <c r="M108" s="629" t="n">
        <v>0</v>
      </c>
      <c r="N108" s="630" t="n">
        <v>0</v>
      </c>
    </row>
    <row r="109">
      <c r="B109" s="14" t="n">
        <v>4161</v>
      </c>
      <c r="C109" s="14" t="s">
        <v>971</v>
      </c>
      <c r="D109" s="620" t="n">
        <v>12</v>
      </c>
      <c r="E109" s="621" t="n">
        <v>3</v>
      </c>
      <c r="F109" s="622" t="n">
        <v>0</v>
      </c>
      <c r="G109" s="623" t="n">
        <v>9</v>
      </c>
      <c r="H109" s="624" t="n">
        <v>0</v>
      </c>
      <c r="I109" s="625" t="n">
        <v>0</v>
      </c>
      <c r="J109" s="626" t="n">
        <v>0</v>
      </c>
      <c r="K109" s="627" t="n">
        <v>0</v>
      </c>
      <c r="L109" s="628" t="n">
        <v>0</v>
      </c>
      <c r="M109" s="629" t="n">
        <v>0</v>
      </c>
      <c r="N109" s="630" t="n">
        <v>0</v>
      </c>
    </row>
    <row r="110">
      <c r="B110" s="14" t="n">
        <v>4163</v>
      </c>
      <c r="C110" s="14" t="s">
        <v>972</v>
      </c>
      <c r="D110" s="620" t="n">
        <v>55</v>
      </c>
      <c r="E110" s="621" t="n">
        <v>5</v>
      </c>
      <c r="F110" s="622" t="n">
        <v>2</v>
      </c>
      <c r="G110" s="623" t="n">
        <v>18</v>
      </c>
      <c r="H110" s="624" t="n">
        <v>14</v>
      </c>
      <c r="I110" s="625" t="n">
        <v>9</v>
      </c>
      <c r="J110" s="626" t="n">
        <v>7</v>
      </c>
      <c r="K110" s="627" t="n">
        <v>0</v>
      </c>
      <c r="L110" s="628" t="n">
        <v>0</v>
      </c>
      <c r="M110" s="629" t="n">
        <v>0</v>
      </c>
      <c r="N110" s="630" t="n">
        <v>0</v>
      </c>
    </row>
    <row r="111">
      <c r="B111" s="14" t="n">
        <v>4164</v>
      </c>
      <c r="C111" s="14" t="s">
        <v>973</v>
      </c>
      <c r="D111" s="620" t="n">
        <v>4</v>
      </c>
      <c r="E111" s="621" t="n">
        <v>1</v>
      </c>
      <c r="F111" s="622" t="n">
        <v>0</v>
      </c>
      <c r="G111" s="623" t="n">
        <v>3</v>
      </c>
      <c r="H111" s="624" t="n">
        <v>0</v>
      </c>
      <c r="I111" s="625" t="n">
        <v>0</v>
      </c>
      <c r="J111" s="626" t="n">
        <v>0</v>
      </c>
      <c r="K111" s="627" t="n">
        <v>0</v>
      </c>
      <c r="L111" s="628" t="n">
        <v>0</v>
      </c>
      <c r="M111" s="629" t="n">
        <v>0</v>
      </c>
      <c r="N111" s="630" t="n">
        <v>0</v>
      </c>
    </row>
    <row r="112">
      <c r="B112" s="14" t="n">
        <v>4165</v>
      </c>
      <c r="C112" s="14" t="s">
        <v>974</v>
      </c>
      <c r="D112" s="620" t="n">
        <v>24</v>
      </c>
      <c r="E112" s="621" t="n">
        <v>4</v>
      </c>
      <c r="F112" s="622" t="n">
        <v>0</v>
      </c>
      <c r="G112" s="623" t="n">
        <v>12</v>
      </c>
      <c r="H112" s="624" t="n">
        <v>0</v>
      </c>
      <c r="I112" s="625" t="n">
        <v>5</v>
      </c>
      <c r="J112" s="626" t="n">
        <v>3</v>
      </c>
      <c r="K112" s="627" t="n">
        <v>0</v>
      </c>
      <c r="L112" s="628" t="n">
        <v>0</v>
      </c>
      <c r="M112" s="629" t="n">
        <v>0</v>
      </c>
      <c r="N112" s="630" t="n">
        <v>0</v>
      </c>
    </row>
    <row r="113">
      <c r="B113" s="14" t="n">
        <v>4186</v>
      </c>
      <c r="C113" s="14" t="s">
        <v>975</v>
      </c>
      <c r="D113" s="620" t="n">
        <v>11</v>
      </c>
      <c r="E113" s="621" t="n">
        <v>3</v>
      </c>
      <c r="F113" s="622" t="n">
        <v>0</v>
      </c>
      <c r="G113" s="623" t="n">
        <v>8</v>
      </c>
      <c r="H113" s="624" t="n">
        <v>0</v>
      </c>
      <c r="I113" s="625" t="n">
        <v>0</v>
      </c>
      <c r="J113" s="626" t="n">
        <v>0</v>
      </c>
      <c r="K113" s="627" t="n">
        <v>0</v>
      </c>
      <c r="L113" s="628" t="n">
        <v>0</v>
      </c>
      <c r="M113" s="629" t="n">
        <v>0</v>
      </c>
      <c r="N113" s="630" t="n">
        <v>0</v>
      </c>
    </row>
    <row r="114">
      <c r="B114" s="14" t="n">
        <v>4169</v>
      </c>
      <c r="C114" s="14" t="s">
        <v>976</v>
      </c>
      <c r="D114" s="620" t="n">
        <v>11</v>
      </c>
      <c r="E114" s="621" t="n">
        <v>3</v>
      </c>
      <c r="F114" s="622" t="n">
        <v>0</v>
      </c>
      <c r="G114" s="623" t="n">
        <v>8</v>
      </c>
      <c r="H114" s="624" t="n">
        <v>0</v>
      </c>
      <c r="I114" s="625" t="n">
        <v>0</v>
      </c>
      <c r="J114" s="626" t="n">
        <v>0</v>
      </c>
      <c r="K114" s="627" t="n">
        <v>0</v>
      </c>
      <c r="L114" s="628" t="n">
        <v>0</v>
      </c>
      <c r="M114" s="629" t="n">
        <v>0</v>
      </c>
      <c r="N114" s="630" t="n">
        <v>0</v>
      </c>
    </row>
    <row r="115">
      <c r="B115" s="14" t="n">
        <v>4170</v>
      </c>
      <c r="C115" s="14" t="s">
        <v>977</v>
      </c>
      <c r="D115" s="620" t="n">
        <v>34</v>
      </c>
      <c r="E115" s="621" t="n">
        <v>5</v>
      </c>
      <c r="F115" s="622" t="n">
        <v>0</v>
      </c>
      <c r="G115" s="623" t="n">
        <v>11</v>
      </c>
      <c r="H115" s="624" t="n">
        <v>6</v>
      </c>
      <c r="I115" s="625" t="n">
        <v>6</v>
      </c>
      <c r="J115" s="626" t="n">
        <v>6</v>
      </c>
      <c r="K115" s="627" t="n">
        <v>0</v>
      </c>
      <c r="L115" s="628" t="n">
        <v>0</v>
      </c>
      <c r="M115" s="629" t="n">
        <v>0</v>
      </c>
      <c r="N115" s="630" t="n">
        <v>0</v>
      </c>
    </row>
    <row r="116">
      <c r="B116" s="14" t="n">
        <v>4184</v>
      </c>
      <c r="C116" s="14" t="s">
        <v>978</v>
      </c>
      <c r="D116" s="620" t="n">
        <v>8</v>
      </c>
      <c r="E116" s="621" t="n">
        <v>2</v>
      </c>
      <c r="F116" s="622" t="n">
        <v>0</v>
      </c>
      <c r="G116" s="623" t="n">
        <v>6</v>
      </c>
      <c r="H116" s="624" t="n">
        <v>0</v>
      </c>
      <c r="I116" s="625" t="n">
        <v>0</v>
      </c>
      <c r="J116" s="626" t="n">
        <v>0</v>
      </c>
      <c r="K116" s="627" t="n">
        <v>0</v>
      </c>
      <c r="L116" s="628" t="n">
        <v>0</v>
      </c>
      <c r="M116" s="629" t="n">
        <v>0</v>
      </c>
      <c r="N116" s="630" t="n">
        <v>0</v>
      </c>
    </row>
    <row r="117">
      <c r="B117" s="14" t="n">
        <v>4172</v>
      </c>
      <c r="C117" s="14" t="s">
        <v>979</v>
      </c>
      <c r="D117" s="620" t="n">
        <v>5</v>
      </c>
      <c r="E117" s="621" t="n">
        <v>2</v>
      </c>
      <c r="F117" s="622" t="n">
        <v>0</v>
      </c>
      <c r="G117" s="623" t="n">
        <v>3</v>
      </c>
      <c r="H117" s="624" t="n">
        <v>0</v>
      </c>
      <c r="I117" s="625" t="n">
        <v>0</v>
      </c>
      <c r="J117" s="626" t="n">
        <v>0</v>
      </c>
      <c r="K117" s="627" t="n">
        <v>0</v>
      </c>
      <c r="L117" s="628" t="n">
        <v>0</v>
      </c>
      <c r="M117" s="629" t="n">
        <v>0</v>
      </c>
      <c r="N117" s="630" t="n">
        <v>0</v>
      </c>
    </row>
    <row r="118">
      <c r="B118" s="14" t="n">
        <v>4173</v>
      </c>
      <c r="C118" s="14" t="s">
        <v>980</v>
      </c>
      <c r="D118" s="620" t="n">
        <v>4</v>
      </c>
      <c r="E118" s="621" t="n">
        <v>1</v>
      </c>
      <c r="F118" s="622" t="n">
        <v>0</v>
      </c>
      <c r="G118" s="623" t="n">
        <v>3</v>
      </c>
      <c r="H118" s="624" t="n">
        <v>0</v>
      </c>
      <c r="I118" s="625" t="n">
        <v>0</v>
      </c>
      <c r="J118" s="626" t="n">
        <v>0</v>
      </c>
      <c r="K118" s="627" t="n">
        <v>0</v>
      </c>
      <c r="L118" s="628" t="n">
        <v>0</v>
      </c>
      <c r="M118" s="629" t="n">
        <v>0</v>
      </c>
      <c r="N118" s="630" t="n">
        <v>0</v>
      </c>
    </row>
    <row r="119">
      <c r="B119" s="14" t="n">
        <v>4175</v>
      </c>
      <c r="C119" s="14" t="s">
        <v>981</v>
      </c>
      <c r="D119" s="620" t="n">
        <v>6</v>
      </c>
      <c r="E119" s="621" t="n">
        <v>2</v>
      </c>
      <c r="F119" s="622" t="n">
        <v>0</v>
      </c>
      <c r="G119" s="623" t="n">
        <v>4</v>
      </c>
      <c r="H119" s="624" t="n">
        <v>0</v>
      </c>
      <c r="I119" s="625" t="n">
        <v>0</v>
      </c>
      <c r="J119" s="626" t="n">
        <v>0</v>
      </c>
      <c r="K119" s="627" t="n">
        <v>0</v>
      </c>
      <c r="L119" s="628" t="n">
        <v>0</v>
      </c>
      <c r="M119" s="629" t="n">
        <v>0</v>
      </c>
      <c r="N119" s="630" t="n">
        <v>0</v>
      </c>
    </row>
    <row r="120">
      <c r="B120" s="14" t="n">
        <v>4176</v>
      </c>
      <c r="C120" s="14" t="s">
        <v>982</v>
      </c>
      <c r="D120" s="620" t="n">
        <v>4</v>
      </c>
      <c r="E120" s="621" t="n">
        <v>1</v>
      </c>
      <c r="F120" s="622" t="n">
        <v>0</v>
      </c>
      <c r="G120" s="623" t="n">
        <v>3</v>
      </c>
      <c r="H120" s="624" t="n">
        <v>0</v>
      </c>
      <c r="I120" s="625" t="n">
        <v>0</v>
      </c>
      <c r="J120" s="626" t="n">
        <v>0</v>
      </c>
      <c r="K120" s="627" t="n">
        <v>0</v>
      </c>
      <c r="L120" s="628" t="n">
        <v>0</v>
      </c>
      <c r="M120" s="629" t="n">
        <v>0</v>
      </c>
      <c r="N120" s="630" t="n">
        <v>0</v>
      </c>
    </row>
    <row r="121">
      <c r="B121" s="14" t="n">
        <v>4177</v>
      </c>
      <c r="C121" s="14" t="s">
        <v>983</v>
      </c>
      <c r="D121" s="620" t="n">
        <v>8</v>
      </c>
      <c r="E121" s="621" t="n">
        <v>2</v>
      </c>
      <c r="F121" s="622" t="n">
        <v>0</v>
      </c>
      <c r="G121" s="623" t="n">
        <v>6</v>
      </c>
      <c r="H121" s="624" t="n">
        <v>0</v>
      </c>
      <c r="I121" s="625" t="n">
        <v>0</v>
      </c>
      <c r="J121" s="626" t="n">
        <v>0</v>
      </c>
      <c r="K121" s="627" t="n">
        <v>0</v>
      </c>
      <c r="L121" s="628" t="n">
        <v>0</v>
      </c>
      <c r="M121" s="629" t="n">
        <v>0</v>
      </c>
      <c r="N121" s="630" t="n">
        <v>0</v>
      </c>
    </row>
    <row r="122">
      <c r="B122" s="14" t="n">
        <v>4181</v>
      </c>
      <c r="C122" s="14" t="s">
        <v>984</v>
      </c>
      <c r="D122" s="620" t="n">
        <v>6</v>
      </c>
      <c r="E122" s="621" t="n">
        <v>2</v>
      </c>
      <c r="F122" s="622" t="n">
        <v>0</v>
      </c>
      <c r="G122" s="623" t="n">
        <v>4</v>
      </c>
      <c r="H122" s="624" t="n">
        <v>0</v>
      </c>
      <c r="I122" s="625" t="n">
        <v>0</v>
      </c>
      <c r="J122" s="626" t="n">
        <v>0</v>
      </c>
      <c r="K122" s="627" t="n">
        <v>0</v>
      </c>
      <c r="L122" s="628" t="n">
        <v>0</v>
      </c>
      <c r="M122" s="629" t="n">
        <v>0</v>
      </c>
      <c r="N122" s="630" t="n">
        <v>0</v>
      </c>
    </row>
    <row r="123">
      <c r="B123" s="14" t="n">
        <v>4182</v>
      </c>
      <c r="C123" s="14" t="s">
        <v>985</v>
      </c>
      <c r="D123" s="620" t="n">
        <v>4</v>
      </c>
      <c r="E123" s="621" t="n">
        <v>1</v>
      </c>
      <c r="F123" s="622" t="n">
        <v>0</v>
      </c>
      <c r="G123" s="623" t="n">
        <v>3</v>
      </c>
      <c r="H123" s="624" t="n">
        <v>0</v>
      </c>
      <c r="I123" s="625" t="n">
        <v>0</v>
      </c>
      <c r="J123" s="626" t="n">
        <v>0</v>
      </c>
      <c r="K123" s="627" t="n">
        <v>0</v>
      </c>
      <c r="L123" s="628" t="n">
        <v>0</v>
      </c>
      <c r="M123" s="629" t="n">
        <v>0</v>
      </c>
      <c r="N123" s="630" t="n">
        <v>0</v>
      </c>
    </row>
    <row r="124">
      <c r="B124" s="14" t="n">
        <v>4183</v>
      </c>
      <c r="C124" s="14" t="s">
        <v>986</v>
      </c>
      <c r="D124" s="620" t="n">
        <v>6</v>
      </c>
      <c r="E124" s="621" t="n">
        <v>2</v>
      </c>
      <c r="F124" s="622" t="n">
        <v>0</v>
      </c>
      <c r="G124" s="623" t="n">
        <v>4</v>
      </c>
      <c r="H124" s="624" t="n">
        <v>0</v>
      </c>
      <c r="I124" s="625" t="n">
        <v>0</v>
      </c>
      <c r="J124" s="626" t="n">
        <v>0</v>
      </c>
      <c r="K124" s="627" t="n">
        <v>0</v>
      </c>
      <c r="L124" s="628" t="n">
        <v>0</v>
      </c>
      <c r="M124" s="629" t="n">
        <v>0</v>
      </c>
      <c r="N124" s="630" t="n">
        <v>0</v>
      </c>
    </row>
    <row r="125">
      <c r="B125" s="68" t="n">
        <v>4219</v>
      </c>
      <c r="C125" s="619" t="s">
        <v>987</v>
      </c>
      <c r="D125" s="631" t="n">
        <v>398</v>
      </c>
      <c r="E125" s="632" t="n">
        <v>77</v>
      </c>
      <c r="F125" s="633" t="n">
        <v>5</v>
      </c>
      <c r="G125" s="634" t="n">
        <v>214</v>
      </c>
      <c r="H125" s="635" t="n">
        <v>34</v>
      </c>
      <c r="I125" s="636" t="n">
        <v>42</v>
      </c>
      <c r="J125" s="637" t="n">
        <v>26</v>
      </c>
      <c r="K125" s="638" t="n">
        <v>0</v>
      </c>
      <c r="L125" s="639" t="n">
        <v>0</v>
      </c>
      <c r="M125" s="640" t="n">
        <v>0</v>
      </c>
      <c r="N125" s="641" t="n">
        <v>0</v>
      </c>
    </row>
    <row r="126">
      <c r="B126" s="14" t="n">
        <v>4191</v>
      </c>
      <c r="C126" s="14" t="s">
        <v>988</v>
      </c>
      <c r="D126" s="620" t="n">
        <v>4</v>
      </c>
      <c r="E126" s="621" t="n">
        <v>1</v>
      </c>
      <c r="F126" s="622" t="n">
        <v>0</v>
      </c>
      <c r="G126" s="623" t="n">
        <v>3</v>
      </c>
      <c r="H126" s="624" t="n">
        <v>0</v>
      </c>
      <c r="I126" s="625" t="n">
        <v>0</v>
      </c>
      <c r="J126" s="626" t="n">
        <v>0</v>
      </c>
      <c r="K126" s="627" t="n">
        <v>0</v>
      </c>
      <c r="L126" s="628" t="n">
        <v>0</v>
      </c>
      <c r="M126" s="629" t="n">
        <v>0</v>
      </c>
      <c r="N126" s="630" t="n">
        <v>0</v>
      </c>
    </row>
    <row r="127">
      <c r="B127" s="14" t="n">
        <v>4192</v>
      </c>
      <c r="C127" s="14" t="s">
        <v>989</v>
      </c>
      <c r="D127" s="620" t="n">
        <v>8</v>
      </c>
      <c r="E127" s="621" t="n">
        <v>2</v>
      </c>
      <c r="F127" s="622" t="n">
        <v>0</v>
      </c>
      <c r="G127" s="623" t="n">
        <v>6</v>
      </c>
      <c r="H127" s="624" t="n">
        <v>0</v>
      </c>
      <c r="I127" s="625" t="n">
        <v>0</v>
      </c>
      <c r="J127" s="626" t="n">
        <v>0</v>
      </c>
      <c r="K127" s="627" t="n">
        <v>0</v>
      </c>
      <c r="L127" s="628" t="n">
        <v>0</v>
      </c>
      <c r="M127" s="629" t="n">
        <v>0</v>
      </c>
      <c r="N127" s="630" t="n">
        <v>0</v>
      </c>
    </row>
    <row r="128">
      <c r="B128" s="14" t="n">
        <v>4193</v>
      </c>
      <c r="C128" s="14" t="s">
        <v>990</v>
      </c>
      <c r="D128" s="620" t="n">
        <v>5</v>
      </c>
      <c r="E128" s="621" t="n">
        <v>1</v>
      </c>
      <c r="F128" s="622" t="n">
        <v>0</v>
      </c>
      <c r="G128" s="623" t="n">
        <v>4</v>
      </c>
      <c r="H128" s="624" t="n">
        <v>0</v>
      </c>
      <c r="I128" s="625" t="n">
        <v>0</v>
      </c>
      <c r="J128" s="626" t="n">
        <v>0</v>
      </c>
      <c r="K128" s="627" t="n">
        <v>0</v>
      </c>
      <c r="L128" s="628" t="n">
        <v>0</v>
      </c>
      <c r="M128" s="629" t="n">
        <v>0</v>
      </c>
      <c r="N128" s="630" t="n">
        <v>0</v>
      </c>
    </row>
    <row r="129">
      <c r="B129" s="14" t="n">
        <v>4194</v>
      </c>
      <c r="C129" s="14" t="s">
        <v>991</v>
      </c>
      <c r="D129" s="620" t="n">
        <v>12</v>
      </c>
      <c r="E129" s="621" t="n">
        <v>3</v>
      </c>
      <c r="F129" s="622" t="n">
        <v>0</v>
      </c>
      <c r="G129" s="623" t="n">
        <v>9</v>
      </c>
      <c r="H129" s="624" t="n">
        <v>0</v>
      </c>
      <c r="I129" s="625" t="n">
        <v>0</v>
      </c>
      <c r="J129" s="626" t="n">
        <v>0</v>
      </c>
      <c r="K129" s="627" t="n">
        <v>0</v>
      </c>
      <c r="L129" s="628" t="n">
        <v>0</v>
      </c>
      <c r="M129" s="629" t="n">
        <v>0</v>
      </c>
      <c r="N129" s="630" t="n">
        <v>0</v>
      </c>
    </row>
    <row r="130">
      <c r="B130" s="14" t="n">
        <v>4195</v>
      </c>
      <c r="C130" s="14" t="s">
        <v>992</v>
      </c>
      <c r="D130" s="620" t="n">
        <v>8</v>
      </c>
      <c r="E130" s="621" t="n">
        <v>2</v>
      </c>
      <c r="F130" s="622" t="n">
        <v>0</v>
      </c>
      <c r="G130" s="623" t="n">
        <v>6</v>
      </c>
      <c r="H130" s="624" t="n">
        <v>0</v>
      </c>
      <c r="I130" s="625" t="n">
        <v>0</v>
      </c>
      <c r="J130" s="626" t="n">
        <v>0</v>
      </c>
      <c r="K130" s="627" t="n">
        <v>0</v>
      </c>
      <c r="L130" s="628" t="n">
        <v>0</v>
      </c>
      <c r="M130" s="629" t="n">
        <v>0</v>
      </c>
      <c r="N130" s="630" t="n">
        <v>0</v>
      </c>
    </row>
    <row r="131">
      <c r="B131" s="14" t="n">
        <v>4196</v>
      </c>
      <c r="C131" s="14" t="s">
        <v>993</v>
      </c>
      <c r="D131" s="620" t="n">
        <v>12</v>
      </c>
      <c r="E131" s="621" t="n">
        <v>3</v>
      </c>
      <c r="F131" s="622" t="n">
        <v>0</v>
      </c>
      <c r="G131" s="623" t="n">
        <v>9</v>
      </c>
      <c r="H131" s="624" t="n">
        <v>0</v>
      </c>
      <c r="I131" s="625" t="n">
        <v>0</v>
      </c>
      <c r="J131" s="626" t="n">
        <v>0</v>
      </c>
      <c r="K131" s="627" t="n">
        <v>0</v>
      </c>
      <c r="L131" s="628" t="n">
        <v>0</v>
      </c>
      <c r="M131" s="629" t="n">
        <v>0</v>
      </c>
      <c r="N131" s="630" t="n">
        <v>0</v>
      </c>
    </row>
    <row r="132">
      <c r="B132" s="14" t="n">
        <v>4197</v>
      </c>
      <c r="C132" s="14" t="s">
        <v>994</v>
      </c>
      <c r="D132" s="620" t="n">
        <v>4</v>
      </c>
      <c r="E132" s="621" t="n">
        <v>1</v>
      </c>
      <c r="F132" s="622" t="n">
        <v>0</v>
      </c>
      <c r="G132" s="623" t="n">
        <v>3</v>
      </c>
      <c r="H132" s="624" t="n">
        <v>0</v>
      </c>
      <c r="I132" s="625" t="n">
        <v>0</v>
      </c>
      <c r="J132" s="626" t="n">
        <v>0</v>
      </c>
      <c r="K132" s="627" t="n">
        <v>0</v>
      </c>
      <c r="L132" s="628" t="n">
        <v>0</v>
      </c>
      <c r="M132" s="629" t="n">
        <v>0</v>
      </c>
      <c r="N132" s="630" t="n">
        <v>0</v>
      </c>
    </row>
    <row r="133">
      <c r="B133" s="14" t="n">
        <v>4198</v>
      </c>
      <c r="C133" s="14" t="s">
        <v>995</v>
      </c>
      <c r="D133" s="620" t="n">
        <v>7</v>
      </c>
      <c r="E133" s="621" t="n">
        <v>1</v>
      </c>
      <c r="F133" s="622" t="n">
        <v>0</v>
      </c>
      <c r="G133" s="623" t="n">
        <v>6</v>
      </c>
      <c r="H133" s="624" t="n">
        <v>0</v>
      </c>
      <c r="I133" s="625" t="n">
        <v>0</v>
      </c>
      <c r="J133" s="626" t="n">
        <v>0</v>
      </c>
      <c r="K133" s="627" t="n">
        <v>0</v>
      </c>
      <c r="L133" s="628" t="n">
        <v>0</v>
      </c>
      <c r="M133" s="629" t="n">
        <v>0</v>
      </c>
      <c r="N133" s="630" t="n">
        <v>0</v>
      </c>
    </row>
    <row r="134">
      <c r="B134" s="14" t="n">
        <v>4199</v>
      </c>
      <c r="C134" s="14" t="s">
        <v>996</v>
      </c>
      <c r="D134" s="620" t="n">
        <v>6</v>
      </c>
      <c r="E134" s="621" t="n">
        <v>2</v>
      </c>
      <c r="F134" s="622" t="n">
        <v>0</v>
      </c>
      <c r="G134" s="623" t="n">
        <v>4</v>
      </c>
      <c r="H134" s="624" t="n">
        <v>0</v>
      </c>
      <c r="I134" s="625" t="n">
        <v>0</v>
      </c>
      <c r="J134" s="626" t="n">
        <v>0</v>
      </c>
      <c r="K134" s="627" t="n">
        <v>0</v>
      </c>
      <c r="L134" s="628" t="n">
        <v>0</v>
      </c>
      <c r="M134" s="629" t="n">
        <v>0</v>
      </c>
      <c r="N134" s="630" t="n">
        <v>0</v>
      </c>
    </row>
    <row r="135">
      <c r="B135" s="14" t="n">
        <v>4200</v>
      </c>
      <c r="C135" s="14" t="s">
        <v>997</v>
      </c>
      <c r="D135" s="620" t="n">
        <v>25</v>
      </c>
      <c r="E135" s="621" t="n">
        <v>5</v>
      </c>
      <c r="F135" s="622" t="n">
        <v>0</v>
      </c>
      <c r="G135" s="623" t="n">
        <v>14</v>
      </c>
      <c r="H135" s="624" t="n">
        <v>0</v>
      </c>
      <c r="I135" s="625" t="n">
        <v>4</v>
      </c>
      <c r="J135" s="626" t="n">
        <v>2</v>
      </c>
      <c r="K135" s="627" t="n">
        <v>0</v>
      </c>
      <c r="L135" s="628" t="n">
        <v>0</v>
      </c>
      <c r="M135" s="629" t="n">
        <v>0</v>
      </c>
      <c r="N135" s="630" t="n">
        <v>0</v>
      </c>
    </row>
    <row r="136">
      <c r="B136" s="14" t="n">
        <v>4201</v>
      </c>
      <c r="C136" s="14" t="s">
        <v>117</v>
      </c>
      <c r="D136" s="620" t="n">
        <v>68</v>
      </c>
      <c r="E136" s="621" t="n">
        <v>12</v>
      </c>
      <c r="F136" s="622" t="n">
        <v>1</v>
      </c>
      <c r="G136" s="623" t="n">
        <v>27</v>
      </c>
      <c r="H136" s="624" t="n">
        <v>12</v>
      </c>
      <c r="I136" s="625" t="n">
        <v>10</v>
      </c>
      <c r="J136" s="626" t="n">
        <v>6</v>
      </c>
      <c r="K136" s="627" t="n">
        <v>0</v>
      </c>
      <c r="L136" s="628" t="n">
        <v>0</v>
      </c>
      <c r="M136" s="629" t="n">
        <v>0</v>
      </c>
      <c r="N136" s="630" t="n">
        <v>0</v>
      </c>
    </row>
    <row r="137">
      <c r="B137" s="14" t="n">
        <v>4202</v>
      </c>
      <c r="C137" s="14" t="s">
        <v>176</v>
      </c>
      <c r="D137" s="620" t="n">
        <v>17</v>
      </c>
      <c r="E137" s="621" t="n">
        <v>3</v>
      </c>
      <c r="F137" s="622" t="n">
        <v>0</v>
      </c>
      <c r="G137" s="623" t="n">
        <v>8</v>
      </c>
      <c r="H137" s="624" t="n">
        <v>0</v>
      </c>
      <c r="I137" s="625" t="n">
        <v>4</v>
      </c>
      <c r="J137" s="626" t="n">
        <v>2</v>
      </c>
      <c r="K137" s="627" t="n">
        <v>0</v>
      </c>
      <c r="L137" s="628" t="n">
        <v>0</v>
      </c>
      <c r="M137" s="629" t="n">
        <v>0</v>
      </c>
      <c r="N137" s="630" t="n">
        <v>0</v>
      </c>
    </row>
    <row r="138">
      <c r="B138" s="14" t="n">
        <v>4203</v>
      </c>
      <c r="C138" s="14" t="s">
        <v>998</v>
      </c>
      <c r="D138" s="620" t="n">
        <v>35</v>
      </c>
      <c r="E138" s="621" t="n">
        <v>5</v>
      </c>
      <c r="F138" s="622" t="n">
        <v>0</v>
      </c>
      <c r="G138" s="623" t="n">
        <v>15</v>
      </c>
      <c r="H138" s="624" t="n">
        <v>7</v>
      </c>
      <c r="I138" s="625" t="n">
        <v>5</v>
      </c>
      <c r="J138" s="626" t="n">
        <v>3</v>
      </c>
      <c r="K138" s="627" t="n">
        <v>0</v>
      </c>
      <c r="L138" s="628" t="n">
        <v>0</v>
      </c>
      <c r="M138" s="629" t="n">
        <v>0</v>
      </c>
      <c r="N138" s="630" t="n">
        <v>0</v>
      </c>
    </row>
    <row r="139">
      <c r="B139" s="14" t="n">
        <v>4204</v>
      </c>
      <c r="C139" s="14" t="s">
        <v>999</v>
      </c>
      <c r="D139" s="620" t="n">
        <v>31</v>
      </c>
      <c r="E139" s="621" t="n">
        <v>6</v>
      </c>
      <c r="F139" s="622" t="n">
        <v>1</v>
      </c>
      <c r="G139" s="623" t="n">
        <v>18</v>
      </c>
      <c r="H139" s="624" t="n">
        <v>0</v>
      </c>
      <c r="I139" s="625" t="n">
        <v>3</v>
      </c>
      <c r="J139" s="626" t="n">
        <v>3</v>
      </c>
      <c r="K139" s="627" t="n">
        <v>0</v>
      </c>
      <c r="L139" s="628" t="n">
        <v>0</v>
      </c>
      <c r="M139" s="629" t="n">
        <v>0</v>
      </c>
      <c r="N139" s="630" t="n">
        <v>0</v>
      </c>
    </row>
    <row r="140">
      <c r="B140" s="14" t="n">
        <v>4205</v>
      </c>
      <c r="C140" s="14" t="s">
        <v>118</v>
      </c>
      <c r="D140" s="620" t="n">
        <v>13</v>
      </c>
      <c r="E140" s="621" t="n">
        <v>4</v>
      </c>
      <c r="F140" s="622" t="n">
        <v>0</v>
      </c>
      <c r="G140" s="623" t="n">
        <v>9</v>
      </c>
      <c r="H140" s="624" t="n">
        <v>0</v>
      </c>
      <c r="I140" s="625" t="n">
        <v>0</v>
      </c>
      <c r="J140" s="626" t="n">
        <v>0</v>
      </c>
      <c r="K140" s="627" t="n">
        <v>0</v>
      </c>
      <c r="L140" s="628" t="n">
        <v>0</v>
      </c>
      <c r="M140" s="629" t="n">
        <v>0</v>
      </c>
      <c r="N140" s="630" t="n">
        <v>0</v>
      </c>
    </row>
    <row r="141">
      <c r="B141" s="14" t="n">
        <v>4206</v>
      </c>
      <c r="C141" s="14" t="s">
        <v>1000</v>
      </c>
      <c r="D141" s="620" t="n">
        <v>31</v>
      </c>
      <c r="E141" s="621" t="n">
        <v>6</v>
      </c>
      <c r="F141" s="622" t="n">
        <v>1</v>
      </c>
      <c r="G141" s="623" t="n">
        <v>18</v>
      </c>
      <c r="H141" s="624" t="n">
        <v>0</v>
      </c>
      <c r="I141" s="625" t="n">
        <v>3</v>
      </c>
      <c r="J141" s="626" t="n">
        <v>3</v>
      </c>
      <c r="K141" s="627" t="n">
        <v>0</v>
      </c>
      <c r="L141" s="628" t="n">
        <v>0</v>
      </c>
      <c r="M141" s="629" t="n">
        <v>0</v>
      </c>
      <c r="N141" s="630" t="n">
        <v>0</v>
      </c>
    </row>
    <row r="142">
      <c r="B142" s="14" t="n">
        <v>4207</v>
      </c>
      <c r="C142" s="14" t="s">
        <v>177</v>
      </c>
      <c r="D142" s="620" t="n">
        <v>18</v>
      </c>
      <c r="E142" s="621" t="n">
        <v>4</v>
      </c>
      <c r="F142" s="622" t="n">
        <v>0</v>
      </c>
      <c r="G142" s="623" t="n">
        <v>12</v>
      </c>
      <c r="H142" s="624" t="n">
        <v>0</v>
      </c>
      <c r="I142" s="625" t="n">
        <v>1</v>
      </c>
      <c r="J142" s="626" t="n">
        <v>1</v>
      </c>
      <c r="K142" s="627" t="n">
        <v>0</v>
      </c>
      <c r="L142" s="628" t="n">
        <v>0</v>
      </c>
      <c r="M142" s="629" t="n">
        <v>0</v>
      </c>
      <c r="N142" s="630" t="n">
        <v>0</v>
      </c>
    </row>
    <row r="143">
      <c r="B143" s="14" t="n">
        <v>4208</v>
      </c>
      <c r="C143" s="14" t="s">
        <v>119</v>
      </c>
      <c r="D143" s="620" t="n">
        <v>36</v>
      </c>
      <c r="E143" s="621" t="n">
        <v>4</v>
      </c>
      <c r="F143" s="622" t="n">
        <v>1</v>
      </c>
      <c r="G143" s="623" t="n">
        <v>13</v>
      </c>
      <c r="H143" s="624" t="n">
        <v>9</v>
      </c>
      <c r="I143" s="625" t="n">
        <v>6</v>
      </c>
      <c r="J143" s="626" t="n">
        <v>3</v>
      </c>
      <c r="K143" s="627" t="n">
        <v>0</v>
      </c>
      <c r="L143" s="628" t="n">
        <v>0</v>
      </c>
      <c r="M143" s="629" t="n">
        <v>0</v>
      </c>
      <c r="N143" s="630" t="n">
        <v>0</v>
      </c>
    </row>
    <row r="144">
      <c r="B144" s="14" t="n">
        <v>4209</v>
      </c>
      <c r="C144" s="14" t="s">
        <v>1001</v>
      </c>
      <c r="D144" s="620" t="n">
        <v>39</v>
      </c>
      <c r="E144" s="621" t="n">
        <v>6</v>
      </c>
      <c r="F144" s="622" t="n">
        <v>1</v>
      </c>
      <c r="G144" s="623" t="n">
        <v>17</v>
      </c>
      <c r="H144" s="624" t="n">
        <v>6</v>
      </c>
      <c r="I144" s="625" t="n">
        <v>6</v>
      </c>
      <c r="J144" s="626" t="n">
        <v>3</v>
      </c>
      <c r="K144" s="627" t="n">
        <v>0</v>
      </c>
      <c r="L144" s="628" t="n">
        <v>0</v>
      </c>
      <c r="M144" s="629" t="n">
        <v>0</v>
      </c>
      <c r="N144" s="630" t="n">
        <v>0</v>
      </c>
    </row>
    <row r="145">
      <c r="B145" s="14" t="n">
        <v>4210</v>
      </c>
      <c r="C145" s="14" t="s">
        <v>1002</v>
      </c>
      <c r="D145" s="620" t="n">
        <v>19</v>
      </c>
      <c r="E145" s="621" t="n">
        <v>6</v>
      </c>
      <c r="F145" s="622" t="n">
        <v>0</v>
      </c>
      <c r="G145" s="623" t="n">
        <v>13</v>
      </c>
      <c r="H145" s="624" t="n">
        <v>0</v>
      </c>
      <c r="I145" s="625" t="n">
        <v>0</v>
      </c>
      <c r="J145" s="626" t="n">
        <v>0</v>
      </c>
      <c r="K145" s="627" t="n">
        <v>0</v>
      </c>
      <c r="L145" s="628" t="n">
        <v>0</v>
      </c>
      <c r="M145" s="629" t="n">
        <v>0</v>
      </c>
      <c r="N145" s="630" t="n">
        <v>0</v>
      </c>
    </row>
    <row r="146">
      <c r="B146" s="68" t="n">
        <v>4249</v>
      </c>
      <c r="C146" s="619" t="s">
        <v>1003</v>
      </c>
      <c r="D146" s="631" t="n">
        <v>252</v>
      </c>
      <c r="E146" s="632" t="n">
        <v>48</v>
      </c>
      <c r="F146" s="633" t="n">
        <v>4</v>
      </c>
      <c r="G146" s="634" t="n">
        <v>135</v>
      </c>
      <c r="H146" s="635" t="n">
        <v>20</v>
      </c>
      <c r="I146" s="636" t="n">
        <v>25</v>
      </c>
      <c r="J146" s="637" t="n">
        <v>19</v>
      </c>
      <c r="K146" s="638" t="n">
        <v>0</v>
      </c>
      <c r="L146" s="639" t="n">
        <v>1</v>
      </c>
      <c r="M146" s="640" t="n">
        <v>0</v>
      </c>
      <c r="N146" s="641" t="n">
        <v>0</v>
      </c>
    </row>
    <row r="147">
      <c r="B147" s="14" t="n">
        <v>4221</v>
      </c>
      <c r="C147" s="14" t="s">
        <v>1004</v>
      </c>
      <c r="D147" s="620" t="n">
        <v>5</v>
      </c>
      <c r="E147" s="621" t="n">
        <v>1</v>
      </c>
      <c r="F147" s="622" t="n">
        <v>0</v>
      </c>
      <c r="G147" s="623" t="n">
        <v>4</v>
      </c>
      <c r="H147" s="624" t="n">
        <v>0</v>
      </c>
      <c r="I147" s="625" t="n">
        <v>0</v>
      </c>
      <c r="J147" s="626" t="n">
        <v>0</v>
      </c>
      <c r="K147" s="627" t="n">
        <v>0</v>
      </c>
      <c r="L147" s="628" t="n">
        <v>0</v>
      </c>
      <c r="M147" s="629" t="n">
        <v>0</v>
      </c>
      <c r="N147" s="630" t="n">
        <v>0</v>
      </c>
    </row>
    <row r="148">
      <c r="B148" s="14" t="n">
        <v>4222</v>
      </c>
      <c r="C148" s="14" t="s">
        <v>1005</v>
      </c>
      <c r="D148" s="620" t="n">
        <v>8</v>
      </c>
      <c r="E148" s="621" t="n">
        <v>2</v>
      </c>
      <c r="F148" s="622" t="n">
        <v>0</v>
      </c>
      <c r="G148" s="623" t="n">
        <v>6</v>
      </c>
      <c r="H148" s="624" t="n">
        <v>0</v>
      </c>
      <c r="I148" s="625" t="n">
        <v>0</v>
      </c>
      <c r="J148" s="626" t="n">
        <v>0</v>
      </c>
      <c r="K148" s="627" t="n">
        <v>0</v>
      </c>
      <c r="L148" s="628" t="n">
        <v>0</v>
      </c>
      <c r="M148" s="629" t="n">
        <v>0</v>
      </c>
      <c r="N148" s="630" t="n">
        <v>0</v>
      </c>
    </row>
    <row r="149">
      <c r="B149" s="14" t="n">
        <v>4223</v>
      </c>
      <c r="C149" s="14" t="s">
        <v>1006</v>
      </c>
      <c r="D149" s="620" t="n">
        <v>13</v>
      </c>
      <c r="E149" s="621" t="n">
        <v>3</v>
      </c>
      <c r="F149" s="622" t="n">
        <v>0</v>
      </c>
      <c r="G149" s="623" t="n">
        <v>10</v>
      </c>
      <c r="H149" s="624" t="n">
        <v>0</v>
      </c>
      <c r="I149" s="625" t="n">
        <v>0</v>
      </c>
      <c r="J149" s="626" t="n">
        <v>0</v>
      </c>
      <c r="K149" s="627" t="n">
        <v>0</v>
      </c>
      <c r="L149" s="628" t="n">
        <v>0</v>
      </c>
      <c r="M149" s="629" t="n">
        <v>0</v>
      </c>
      <c r="N149" s="630" t="n">
        <v>0</v>
      </c>
    </row>
    <row r="150">
      <c r="B150" s="14" t="n">
        <v>4224</v>
      </c>
      <c r="C150" s="14" t="s">
        <v>1007</v>
      </c>
      <c r="D150" s="620" t="n">
        <v>7</v>
      </c>
      <c r="E150" s="621" t="n">
        <v>2</v>
      </c>
      <c r="F150" s="622" t="n">
        <v>0</v>
      </c>
      <c r="G150" s="623" t="n">
        <v>5</v>
      </c>
      <c r="H150" s="624" t="n">
        <v>0</v>
      </c>
      <c r="I150" s="625" t="n">
        <v>0</v>
      </c>
      <c r="J150" s="626" t="n">
        <v>0</v>
      </c>
      <c r="K150" s="627" t="n">
        <v>0</v>
      </c>
      <c r="L150" s="628" t="n">
        <v>0</v>
      </c>
      <c r="M150" s="629" t="n">
        <v>0</v>
      </c>
      <c r="N150" s="630" t="n">
        <v>0</v>
      </c>
    </row>
    <row r="151">
      <c r="B151" s="14" t="n">
        <v>4226</v>
      </c>
      <c r="C151" s="14" t="s">
        <v>1008</v>
      </c>
      <c r="D151" s="620" t="n">
        <v>3</v>
      </c>
      <c r="E151" s="621" t="n">
        <v>1</v>
      </c>
      <c r="F151" s="622" t="n">
        <v>0</v>
      </c>
      <c r="G151" s="623" t="n">
        <v>2</v>
      </c>
      <c r="H151" s="624" t="n">
        <v>0</v>
      </c>
      <c r="I151" s="625" t="n">
        <v>0</v>
      </c>
      <c r="J151" s="626" t="n">
        <v>0</v>
      </c>
      <c r="K151" s="627" t="n">
        <v>0</v>
      </c>
      <c r="L151" s="628" t="n">
        <v>0</v>
      </c>
      <c r="M151" s="629" t="n">
        <v>0</v>
      </c>
      <c r="N151" s="630" t="n">
        <v>0</v>
      </c>
    </row>
    <row r="152">
      <c r="B152" s="14" t="n">
        <v>4227</v>
      </c>
      <c r="C152" s="14" t="s">
        <v>1009</v>
      </c>
      <c r="D152" s="620" t="n">
        <v>4</v>
      </c>
      <c r="E152" s="621" t="n">
        <v>1</v>
      </c>
      <c r="F152" s="622" t="n">
        <v>0</v>
      </c>
      <c r="G152" s="623" t="n">
        <v>3</v>
      </c>
      <c r="H152" s="624" t="n">
        <v>0</v>
      </c>
      <c r="I152" s="625" t="n">
        <v>0</v>
      </c>
      <c r="J152" s="626" t="n">
        <v>0</v>
      </c>
      <c r="K152" s="627" t="n">
        <v>0</v>
      </c>
      <c r="L152" s="628" t="n">
        <v>0</v>
      </c>
      <c r="M152" s="629" t="n">
        <v>0</v>
      </c>
      <c r="N152" s="630" t="n">
        <v>0</v>
      </c>
    </row>
    <row r="153">
      <c r="B153" s="14" t="n">
        <v>4228</v>
      </c>
      <c r="C153" s="14" t="s">
        <v>1010</v>
      </c>
      <c r="D153" s="620" t="n">
        <v>21</v>
      </c>
      <c r="E153" s="621" t="n">
        <v>3</v>
      </c>
      <c r="F153" s="622" t="n">
        <v>1</v>
      </c>
      <c r="G153" s="623" t="n">
        <v>10</v>
      </c>
      <c r="H153" s="624" t="n">
        <v>0</v>
      </c>
      <c r="I153" s="625" t="n">
        <v>4</v>
      </c>
      <c r="J153" s="626" t="n">
        <v>3</v>
      </c>
      <c r="K153" s="627" t="n">
        <v>0</v>
      </c>
      <c r="L153" s="628" t="n">
        <v>0</v>
      </c>
      <c r="M153" s="629" t="n">
        <v>0</v>
      </c>
      <c r="N153" s="630" t="n">
        <v>0</v>
      </c>
    </row>
    <row r="154">
      <c r="B154" s="14" t="n">
        <v>4229</v>
      </c>
      <c r="C154" s="14" t="s">
        <v>1011</v>
      </c>
      <c r="D154" s="620" t="n">
        <v>6</v>
      </c>
      <c r="E154" s="621" t="n">
        <v>2</v>
      </c>
      <c r="F154" s="622" t="n">
        <v>0</v>
      </c>
      <c r="G154" s="623" t="n">
        <v>4</v>
      </c>
      <c r="H154" s="624" t="n">
        <v>0</v>
      </c>
      <c r="I154" s="625" t="n">
        <v>0</v>
      </c>
      <c r="J154" s="626" t="n">
        <v>0</v>
      </c>
      <c r="K154" s="627" t="n">
        <v>0</v>
      </c>
      <c r="L154" s="628" t="n">
        <v>0</v>
      </c>
      <c r="M154" s="629" t="n">
        <v>0</v>
      </c>
      <c r="N154" s="630" t="n">
        <v>0</v>
      </c>
    </row>
    <row r="155">
      <c r="B155" s="14" t="n">
        <v>4230</v>
      </c>
      <c r="C155" s="14" t="s">
        <v>1012</v>
      </c>
      <c r="D155" s="620" t="n">
        <v>8</v>
      </c>
      <c r="E155" s="621" t="n">
        <v>2</v>
      </c>
      <c r="F155" s="622" t="n">
        <v>0</v>
      </c>
      <c r="G155" s="623" t="n">
        <v>6</v>
      </c>
      <c r="H155" s="624" t="n">
        <v>0</v>
      </c>
      <c r="I155" s="625" t="n">
        <v>0</v>
      </c>
      <c r="J155" s="626" t="n">
        <v>0</v>
      </c>
      <c r="K155" s="627" t="n">
        <v>0</v>
      </c>
      <c r="L155" s="628" t="n">
        <v>0</v>
      </c>
      <c r="M155" s="629" t="n">
        <v>0</v>
      </c>
      <c r="N155" s="630" t="n">
        <v>0</v>
      </c>
    </row>
    <row r="156">
      <c r="B156" s="14" t="n">
        <v>4231</v>
      </c>
      <c r="C156" s="14" t="s">
        <v>1013</v>
      </c>
      <c r="D156" s="620" t="n">
        <v>7</v>
      </c>
      <c r="E156" s="621" t="n">
        <v>2</v>
      </c>
      <c r="F156" s="622" t="n">
        <v>0</v>
      </c>
      <c r="G156" s="623" t="n">
        <v>5</v>
      </c>
      <c r="H156" s="624" t="n">
        <v>0</v>
      </c>
      <c r="I156" s="625" t="n">
        <v>0</v>
      </c>
      <c r="J156" s="626" t="n">
        <v>0</v>
      </c>
      <c r="K156" s="627" t="n">
        <v>0</v>
      </c>
      <c r="L156" s="628" t="n">
        <v>0</v>
      </c>
      <c r="M156" s="629" t="n">
        <v>0</v>
      </c>
      <c r="N156" s="630" t="n">
        <v>0</v>
      </c>
    </row>
    <row r="157">
      <c r="B157" s="14" t="n">
        <v>4232</v>
      </c>
      <c r="C157" s="14" t="s">
        <v>1014</v>
      </c>
      <c r="D157" s="620" t="s">
        <v>224</v>
      </c>
      <c r="E157" s="621" t="s">
        <v>224</v>
      </c>
      <c r="F157" s="622" t="s">
        <v>224</v>
      </c>
      <c r="G157" s="623" t="s">
        <v>224</v>
      </c>
      <c r="H157" s="624" t="s">
        <v>224</v>
      </c>
      <c r="I157" s="625" t="s">
        <v>224</v>
      </c>
      <c r="J157" s="626" t="s">
        <v>224</v>
      </c>
      <c r="K157" s="627" t="s">
        <v>224</v>
      </c>
      <c r="L157" s="628" t="s">
        <v>224</v>
      </c>
      <c r="M157" s="629" t="s">
        <v>224</v>
      </c>
      <c r="N157" s="630" t="s">
        <v>224</v>
      </c>
    </row>
    <row r="158">
      <c r="B158" s="14" t="n">
        <v>4233</v>
      </c>
      <c r="C158" s="14" t="s">
        <v>1015</v>
      </c>
      <c r="D158" s="620" t="n">
        <v>3</v>
      </c>
      <c r="E158" s="621" t="n">
        <v>1</v>
      </c>
      <c r="F158" s="622" t="n">
        <v>0</v>
      </c>
      <c r="G158" s="623" t="n">
        <v>2</v>
      </c>
      <c r="H158" s="624" t="n">
        <v>0</v>
      </c>
      <c r="I158" s="625" t="n">
        <v>0</v>
      </c>
      <c r="J158" s="626" t="n">
        <v>0</v>
      </c>
      <c r="K158" s="627" t="n">
        <v>0</v>
      </c>
      <c r="L158" s="628" t="n">
        <v>0</v>
      </c>
      <c r="M158" s="629" t="n">
        <v>0</v>
      </c>
      <c r="N158" s="630" t="n">
        <v>0</v>
      </c>
    </row>
    <row r="159">
      <c r="B159" s="14" t="n">
        <v>4234</v>
      </c>
      <c r="C159" s="14" t="s">
        <v>1016</v>
      </c>
      <c r="D159" s="620" t="n">
        <v>29</v>
      </c>
      <c r="E159" s="621" t="n">
        <v>5</v>
      </c>
      <c r="F159" s="622" t="n">
        <v>0</v>
      </c>
      <c r="G159" s="623" t="n">
        <v>15</v>
      </c>
      <c r="H159" s="624" t="n">
        <v>0</v>
      </c>
      <c r="I159" s="625" t="n">
        <v>5</v>
      </c>
      <c r="J159" s="626" t="n">
        <v>4</v>
      </c>
      <c r="K159" s="627" t="n">
        <v>0</v>
      </c>
      <c r="L159" s="628" t="n">
        <v>0</v>
      </c>
      <c r="M159" s="629" t="n">
        <v>0</v>
      </c>
      <c r="N159" s="630" t="n">
        <v>0</v>
      </c>
    </row>
    <row r="160">
      <c r="B160" s="14" t="n">
        <v>4235</v>
      </c>
      <c r="C160" s="14" t="s">
        <v>1017</v>
      </c>
      <c r="D160" s="620" t="n">
        <v>6</v>
      </c>
      <c r="E160" s="621" t="n">
        <v>2</v>
      </c>
      <c r="F160" s="622" t="n">
        <v>0</v>
      </c>
      <c r="G160" s="623" t="n">
        <v>4</v>
      </c>
      <c r="H160" s="624" t="n">
        <v>0</v>
      </c>
      <c r="I160" s="625" t="n">
        <v>0</v>
      </c>
      <c r="J160" s="626" t="n">
        <v>0</v>
      </c>
      <c r="K160" s="627" t="n">
        <v>0</v>
      </c>
      <c r="L160" s="628" t="n">
        <v>0</v>
      </c>
      <c r="M160" s="629" t="n">
        <v>0</v>
      </c>
      <c r="N160" s="630" t="n">
        <v>0</v>
      </c>
    </row>
    <row r="161">
      <c r="B161" s="14" t="n">
        <v>4236</v>
      </c>
      <c r="C161" s="14" t="s">
        <v>1018</v>
      </c>
      <c r="D161" s="620" t="n">
        <v>61</v>
      </c>
      <c r="E161" s="621" t="n">
        <v>9</v>
      </c>
      <c r="F161" s="622" t="n">
        <v>1</v>
      </c>
      <c r="G161" s="623" t="n">
        <v>25</v>
      </c>
      <c r="H161" s="624" t="n">
        <v>12</v>
      </c>
      <c r="I161" s="625" t="n">
        <v>7</v>
      </c>
      <c r="J161" s="626" t="n">
        <v>6</v>
      </c>
      <c r="K161" s="627" t="n">
        <v>0</v>
      </c>
      <c r="L161" s="628" t="n">
        <v>1</v>
      </c>
      <c r="M161" s="629" t="n">
        <v>0</v>
      </c>
      <c r="N161" s="630" t="n">
        <v>0</v>
      </c>
    </row>
    <row r="162">
      <c r="B162" s="14" t="n">
        <v>4237</v>
      </c>
      <c r="C162" s="14" t="s">
        <v>1019</v>
      </c>
      <c r="D162" s="620" t="n">
        <v>8</v>
      </c>
      <c r="E162" s="621" t="n">
        <v>2</v>
      </c>
      <c r="F162" s="622" t="n">
        <v>0</v>
      </c>
      <c r="G162" s="623" t="n">
        <v>6</v>
      </c>
      <c r="H162" s="624" t="n">
        <v>0</v>
      </c>
      <c r="I162" s="625" t="n">
        <v>0</v>
      </c>
      <c r="J162" s="626" t="n">
        <v>0</v>
      </c>
      <c r="K162" s="627" t="n">
        <v>0</v>
      </c>
      <c r="L162" s="628" t="n">
        <v>0</v>
      </c>
      <c r="M162" s="629" t="n">
        <v>0</v>
      </c>
      <c r="N162" s="630" t="n">
        <v>0</v>
      </c>
    </row>
    <row r="163">
      <c r="B163" s="14" t="n">
        <v>4238</v>
      </c>
      <c r="C163" s="14" t="s">
        <v>1020</v>
      </c>
      <c r="D163" s="620" t="n">
        <v>3</v>
      </c>
      <c r="E163" s="621" t="n">
        <v>1</v>
      </c>
      <c r="F163" s="622" t="n">
        <v>0</v>
      </c>
      <c r="G163" s="623" t="n">
        <v>2</v>
      </c>
      <c r="H163" s="624" t="n">
        <v>0</v>
      </c>
      <c r="I163" s="625" t="n">
        <v>0</v>
      </c>
      <c r="J163" s="626" t="n">
        <v>0</v>
      </c>
      <c r="K163" s="627" t="n">
        <v>0</v>
      </c>
      <c r="L163" s="628" t="n">
        <v>0</v>
      </c>
      <c r="M163" s="629" t="n">
        <v>0</v>
      </c>
      <c r="N163" s="630" t="n">
        <v>0</v>
      </c>
    </row>
    <row r="164">
      <c r="B164" s="14" t="n">
        <v>4239</v>
      </c>
      <c r="C164" s="14" t="s">
        <v>1021</v>
      </c>
      <c r="D164" s="620" t="n">
        <v>44</v>
      </c>
      <c r="E164" s="621" t="n">
        <v>5</v>
      </c>
      <c r="F164" s="622" t="n">
        <v>2</v>
      </c>
      <c r="G164" s="623" t="n">
        <v>14</v>
      </c>
      <c r="H164" s="624" t="n">
        <v>8</v>
      </c>
      <c r="I164" s="625" t="n">
        <v>9</v>
      </c>
      <c r="J164" s="626" t="n">
        <v>6</v>
      </c>
      <c r="K164" s="627" t="n">
        <v>0</v>
      </c>
      <c r="L164" s="628" t="n">
        <v>0</v>
      </c>
      <c r="M164" s="629" t="n">
        <v>0</v>
      </c>
      <c r="N164" s="630" t="n">
        <v>0</v>
      </c>
    </row>
    <row r="165">
      <c r="B165" s="14" t="n">
        <v>4240</v>
      </c>
      <c r="C165" s="14" t="s">
        <v>1022</v>
      </c>
      <c r="D165" s="620" t="n">
        <v>16</v>
      </c>
      <c r="E165" s="621" t="n">
        <v>4</v>
      </c>
      <c r="F165" s="622" t="n">
        <v>0</v>
      </c>
      <c r="G165" s="623" t="n">
        <v>12</v>
      </c>
      <c r="H165" s="624" t="n">
        <v>0</v>
      </c>
      <c r="I165" s="625" t="n">
        <v>0</v>
      </c>
      <c r="J165" s="626" t="n">
        <v>0</v>
      </c>
      <c r="K165" s="627" t="n">
        <v>0</v>
      </c>
      <c r="L165" s="628" t="n">
        <v>0</v>
      </c>
      <c r="M165" s="629" t="n">
        <v>0</v>
      </c>
      <c r="N165" s="630" t="n">
        <v>0</v>
      </c>
    </row>
    <row r="166">
      <c r="B166" s="68" t="n">
        <v>4269</v>
      </c>
      <c r="C166" s="619" t="s">
        <v>1023</v>
      </c>
      <c r="D166" s="631" t="n">
        <v>277</v>
      </c>
      <c r="E166" s="632" t="n">
        <v>49</v>
      </c>
      <c r="F166" s="633" t="n">
        <v>4</v>
      </c>
      <c r="G166" s="634" t="n">
        <v>143</v>
      </c>
      <c r="H166" s="635" t="n">
        <v>28</v>
      </c>
      <c r="I166" s="636" t="n">
        <v>25</v>
      </c>
      <c r="J166" s="637" t="n">
        <v>21</v>
      </c>
      <c r="K166" s="638" t="n">
        <v>4</v>
      </c>
      <c r="L166" s="639" t="n">
        <v>1</v>
      </c>
      <c r="M166" s="640" t="n">
        <v>2</v>
      </c>
      <c r="N166" s="641" t="n">
        <v>2</v>
      </c>
    </row>
    <row r="167">
      <c r="B167" s="14" t="n">
        <v>4251</v>
      </c>
      <c r="C167" s="14" t="s">
        <v>1024</v>
      </c>
      <c r="D167" s="620" t="n">
        <v>4</v>
      </c>
      <c r="E167" s="621" t="n">
        <v>1</v>
      </c>
      <c r="F167" s="622" t="n">
        <v>0</v>
      </c>
      <c r="G167" s="623" t="n">
        <v>3</v>
      </c>
      <c r="H167" s="624" t="n">
        <v>0</v>
      </c>
      <c r="I167" s="625" t="n">
        <v>0</v>
      </c>
      <c r="J167" s="626" t="n">
        <v>0</v>
      </c>
      <c r="K167" s="627" t="n">
        <v>0</v>
      </c>
      <c r="L167" s="628" t="n">
        <v>0</v>
      </c>
      <c r="M167" s="629" t="n">
        <v>0</v>
      </c>
      <c r="N167" s="630" t="n">
        <v>0</v>
      </c>
    </row>
    <row r="168">
      <c r="B168" s="14" t="n">
        <v>4252</v>
      </c>
      <c r="C168" s="14" t="s">
        <v>1025</v>
      </c>
      <c r="D168" s="620" t="n">
        <v>28</v>
      </c>
      <c r="E168" s="621" t="n">
        <v>5</v>
      </c>
      <c r="F168" s="622" t="n">
        <v>1</v>
      </c>
      <c r="G168" s="623" t="n">
        <v>16</v>
      </c>
      <c r="H168" s="624" t="n">
        <v>0</v>
      </c>
      <c r="I168" s="625" t="n">
        <v>3</v>
      </c>
      <c r="J168" s="626" t="n">
        <v>3</v>
      </c>
      <c r="K168" s="627" t="n">
        <v>0</v>
      </c>
      <c r="L168" s="628" t="n">
        <v>0</v>
      </c>
      <c r="M168" s="629" t="n">
        <v>0</v>
      </c>
      <c r="N168" s="630" t="n">
        <v>0</v>
      </c>
    </row>
    <row r="169">
      <c r="B169" s="14" t="n">
        <v>4253</v>
      </c>
      <c r="C169" s="14" t="s">
        <v>1026</v>
      </c>
      <c r="D169" s="620" t="n">
        <v>17</v>
      </c>
      <c r="E169" s="621" t="n">
        <v>4</v>
      </c>
      <c r="F169" s="622" t="n">
        <v>0</v>
      </c>
      <c r="G169" s="623" t="n">
        <v>13</v>
      </c>
      <c r="H169" s="624" t="n">
        <v>0</v>
      </c>
      <c r="I169" s="625" t="n">
        <v>0</v>
      </c>
      <c r="J169" s="626" t="n">
        <v>0</v>
      </c>
      <c r="K169" s="627" t="n">
        <v>0</v>
      </c>
      <c r="L169" s="628" t="n">
        <v>0</v>
      </c>
      <c r="M169" s="629" t="n">
        <v>0</v>
      </c>
      <c r="N169" s="630" t="n">
        <v>0</v>
      </c>
    </row>
    <row r="170">
      <c r="B170" s="14" t="n">
        <v>4254</v>
      </c>
      <c r="C170" s="14" t="s">
        <v>1027</v>
      </c>
      <c r="D170" s="620" t="n">
        <v>81</v>
      </c>
      <c r="E170" s="621" t="n">
        <v>12</v>
      </c>
      <c r="F170" s="622" t="n">
        <v>3</v>
      </c>
      <c r="G170" s="623" t="n">
        <v>33</v>
      </c>
      <c r="H170" s="624" t="n">
        <v>11</v>
      </c>
      <c r="I170" s="625" t="n">
        <v>10</v>
      </c>
      <c r="J170" s="626" t="n">
        <v>10</v>
      </c>
      <c r="K170" s="627" t="n">
        <v>2</v>
      </c>
      <c r="L170" s="628" t="n">
        <v>0</v>
      </c>
      <c r="M170" s="629" t="n">
        <v>0</v>
      </c>
      <c r="N170" s="630" t="n">
        <v>0</v>
      </c>
    </row>
    <row r="171">
      <c r="B171" s="14" t="n">
        <v>4255</v>
      </c>
      <c r="C171" s="14" t="s">
        <v>156</v>
      </c>
      <c r="D171" s="620" t="n">
        <v>3</v>
      </c>
      <c r="E171" s="621" t="n">
        <v>1</v>
      </c>
      <c r="F171" s="622" t="n">
        <v>0</v>
      </c>
      <c r="G171" s="623" t="n">
        <v>2</v>
      </c>
      <c r="H171" s="624" t="n">
        <v>0</v>
      </c>
      <c r="I171" s="625" t="n">
        <v>0</v>
      </c>
      <c r="J171" s="626" t="n">
        <v>0</v>
      </c>
      <c r="K171" s="627" t="n">
        <v>0</v>
      </c>
      <c r="L171" s="628" t="n">
        <v>0</v>
      </c>
      <c r="M171" s="629" t="n">
        <v>0</v>
      </c>
      <c r="N171" s="630" t="n">
        <v>0</v>
      </c>
    </row>
    <row r="172">
      <c r="B172" s="14" t="n">
        <v>4256</v>
      </c>
      <c r="C172" s="14" t="s">
        <v>1028</v>
      </c>
      <c r="D172" s="620" t="n">
        <v>4</v>
      </c>
      <c r="E172" s="621" t="n">
        <v>1</v>
      </c>
      <c r="F172" s="622" t="n">
        <v>0</v>
      </c>
      <c r="G172" s="623" t="n">
        <v>3</v>
      </c>
      <c r="H172" s="624" t="n">
        <v>0</v>
      </c>
      <c r="I172" s="625" t="n">
        <v>0</v>
      </c>
      <c r="J172" s="626" t="n">
        <v>0</v>
      </c>
      <c r="K172" s="627" t="n">
        <v>0</v>
      </c>
      <c r="L172" s="628" t="n">
        <v>0</v>
      </c>
      <c r="M172" s="629" t="n">
        <v>0</v>
      </c>
      <c r="N172" s="630" t="n">
        <v>0</v>
      </c>
    </row>
    <row r="173">
      <c r="B173" s="14" t="n">
        <v>4257</v>
      </c>
      <c r="C173" s="14" t="s">
        <v>120</v>
      </c>
      <c r="D173" s="620" t="n">
        <v>3</v>
      </c>
      <c r="E173" s="621" t="n">
        <v>1</v>
      </c>
      <c r="F173" s="622" t="n">
        <v>0</v>
      </c>
      <c r="G173" s="623" t="n">
        <v>2</v>
      </c>
      <c r="H173" s="624" t="n">
        <v>0</v>
      </c>
      <c r="I173" s="625" t="n">
        <v>0</v>
      </c>
      <c r="J173" s="626" t="n">
        <v>0</v>
      </c>
      <c r="K173" s="627" t="n">
        <v>0</v>
      </c>
      <c r="L173" s="628" t="n">
        <v>0</v>
      </c>
      <c r="M173" s="629" t="n">
        <v>0</v>
      </c>
      <c r="N173" s="630" t="n">
        <v>0</v>
      </c>
    </row>
    <row r="174">
      <c r="B174" s="14" t="n">
        <v>4258</v>
      </c>
      <c r="C174" s="14" t="s">
        <v>178</v>
      </c>
      <c r="D174" s="620" t="n">
        <v>91</v>
      </c>
      <c r="E174" s="621" t="n">
        <v>13</v>
      </c>
      <c r="F174" s="622" t="n">
        <v>0</v>
      </c>
      <c r="G174" s="623" t="n">
        <v>36</v>
      </c>
      <c r="H174" s="624" t="n">
        <v>17</v>
      </c>
      <c r="I174" s="625" t="n">
        <v>12</v>
      </c>
      <c r="J174" s="626" t="n">
        <v>8</v>
      </c>
      <c r="K174" s="627" t="n">
        <v>2</v>
      </c>
      <c r="L174" s="628" t="n">
        <v>1</v>
      </c>
      <c r="M174" s="629" t="n">
        <v>2</v>
      </c>
      <c r="N174" s="630" t="n">
        <v>2</v>
      </c>
    </row>
    <row r="175">
      <c r="B175" s="14" t="n">
        <v>4259</v>
      </c>
      <c r="C175" s="14" t="s">
        <v>1029</v>
      </c>
      <c r="D175" s="620" t="n">
        <v>4</v>
      </c>
      <c r="E175" s="621" t="n">
        <v>1</v>
      </c>
      <c r="F175" s="622" t="n">
        <v>0</v>
      </c>
      <c r="G175" s="623" t="n">
        <v>3</v>
      </c>
      <c r="H175" s="624" t="n">
        <v>0</v>
      </c>
      <c r="I175" s="625" t="n">
        <v>0</v>
      </c>
      <c r="J175" s="626" t="n">
        <v>0</v>
      </c>
      <c r="K175" s="627" t="n">
        <v>0</v>
      </c>
      <c r="L175" s="628" t="n">
        <v>0</v>
      </c>
      <c r="M175" s="629" t="n">
        <v>0</v>
      </c>
      <c r="N175" s="630" t="n">
        <v>0</v>
      </c>
    </row>
    <row r="176">
      <c r="B176" s="14" t="n">
        <v>4260</v>
      </c>
      <c r="C176" s="14" t="s">
        <v>121</v>
      </c>
      <c r="D176" s="620" t="n">
        <v>15</v>
      </c>
      <c r="E176" s="621" t="n">
        <v>3</v>
      </c>
      <c r="F176" s="622" t="n">
        <v>0</v>
      </c>
      <c r="G176" s="623" t="n">
        <v>12</v>
      </c>
      <c r="H176" s="624" t="n">
        <v>0</v>
      </c>
      <c r="I176" s="625" t="n">
        <v>0</v>
      </c>
      <c r="J176" s="626" t="n">
        <v>0</v>
      </c>
      <c r="K176" s="627" t="n">
        <v>0</v>
      </c>
      <c r="L176" s="628" t="n">
        <v>0</v>
      </c>
      <c r="M176" s="629" t="n">
        <v>0</v>
      </c>
      <c r="N176" s="630" t="n">
        <v>0</v>
      </c>
    </row>
    <row r="177">
      <c r="B177" s="14" t="n">
        <v>4261</v>
      </c>
      <c r="C177" s="14" t="s">
        <v>1030</v>
      </c>
      <c r="D177" s="620" t="n">
        <v>8</v>
      </c>
      <c r="E177" s="621" t="n">
        <v>2</v>
      </c>
      <c r="F177" s="622" t="n">
        <v>0</v>
      </c>
      <c r="G177" s="623" t="n">
        <v>6</v>
      </c>
      <c r="H177" s="624" t="n">
        <v>0</v>
      </c>
      <c r="I177" s="625" t="n">
        <v>0</v>
      </c>
      <c r="J177" s="626" t="n">
        <v>0</v>
      </c>
      <c r="K177" s="627" t="n">
        <v>0</v>
      </c>
      <c r="L177" s="628" t="n">
        <v>0</v>
      </c>
      <c r="M177" s="629" t="n">
        <v>0</v>
      </c>
      <c r="N177" s="630" t="n">
        <v>0</v>
      </c>
    </row>
    <row r="178">
      <c r="B178" s="14" t="n">
        <v>4262</v>
      </c>
      <c r="C178" s="14" t="s">
        <v>1031</v>
      </c>
      <c r="D178" s="620" t="n">
        <v>4</v>
      </c>
      <c r="E178" s="621" t="n">
        <v>1</v>
      </c>
      <c r="F178" s="622" t="n">
        <v>0</v>
      </c>
      <c r="G178" s="623" t="n">
        <v>3</v>
      </c>
      <c r="H178" s="624" t="n">
        <v>0</v>
      </c>
      <c r="I178" s="625" t="n">
        <v>0</v>
      </c>
      <c r="J178" s="626" t="n">
        <v>0</v>
      </c>
      <c r="K178" s="627" t="n">
        <v>0</v>
      </c>
      <c r="L178" s="628" t="n">
        <v>0</v>
      </c>
      <c r="M178" s="629" t="n">
        <v>0</v>
      </c>
      <c r="N178" s="630" t="n">
        <v>0</v>
      </c>
    </row>
    <row r="179">
      <c r="B179" s="14" t="n">
        <v>4263</v>
      </c>
      <c r="C179" s="14" t="s">
        <v>1032</v>
      </c>
      <c r="D179" s="620" t="n">
        <v>11</v>
      </c>
      <c r="E179" s="621" t="n">
        <v>3</v>
      </c>
      <c r="F179" s="622" t="n">
        <v>0</v>
      </c>
      <c r="G179" s="623" t="n">
        <v>8</v>
      </c>
      <c r="H179" s="624" t="n">
        <v>0</v>
      </c>
      <c r="I179" s="625" t="n">
        <v>0</v>
      </c>
      <c r="J179" s="626" t="n">
        <v>0</v>
      </c>
      <c r="K179" s="627" t="n">
        <v>0</v>
      </c>
      <c r="L179" s="628" t="n">
        <v>0</v>
      </c>
      <c r="M179" s="629" t="n">
        <v>0</v>
      </c>
      <c r="N179" s="630" t="n">
        <v>0</v>
      </c>
    </row>
    <row r="180">
      <c r="B180" s="14" t="n">
        <v>4264</v>
      </c>
      <c r="C180" s="14" t="s">
        <v>1033</v>
      </c>
      <c r="D180" s="620" t="n">
        <v>4</v>
      </c>
      <c r="E180" s="621" t="n">
        <v>1</v>
      </c>
      <c r="F180" s="622" t="n">
        <v>0</v>
      </c>
      <c r="G180" s="623" t="n">
        <v>3</v>
      </c>
      <c r="H180" s="624" t="n">
        <v>0</v>
      </c>
      <c r="I180" s="625" t="n">
        <v>0</v>
      </c>
      <c r="J180" s="626" t="n">
        <v>0</v>
      </c>
      <c r="K180" s="627" t="n">
        <v>0</v>
      </c>
      <c r="L180" s="628" t="n">
        <v>0</v>
      </c>
      <c r="M180" s="629" t="n">
        <v>0</v>
      </c>
      <c r="N180" s="630" t="n">
        <v>0</v>
      </c>
    </row>
    <row r="181">
      <c r="B181" s="68" t="n">
        <v>4299</v>
      </c>
      <c r="C181" s="619" t="s">
        <v>1034</v>
      </c>
      <c r="D181" s="631" t="n">
        <v>465</v>
      </c>
      <c r="E181" s="632" t="n">
        <v>86</v>
      </c>
      <c r="F181" s="633" t="n">
        <v>4</v>
      </c>
      <c r="G181" s="634" t="n">
        <v>238</v>
      </c>
      <c r="H181" s="635" t="n">
        <v>42</v>
      </c>
      <c r="I181" s="636" t="n">
        <v>44</v>
      </c>
      <c r="J181" s="637" t="n">
        <v>41</v>
      </c>
      <c r="K181" s="638" t="n">
        <v>10</v>
      </c>
      <c r="L181" s="639" t="n">
        <v>0</v>
      </c>
      <c r="M181" s="640" t="n">
        <v>0</v>
      </c>
      <c r="N181" s="641" t="n">
        <v>0</v>
      </c>
    </row>
    <row r="182">
      <c r="B182" s="14" t="n">
        <v>4271</v>
      </c>
      <c r="C182" s="14" t="s">
        <v>122</v>
      </c>
      <c r="D182" s="620" t="n">
        <v>49</v>
      </c>
      <c r="E182" s="621" t="n">
        <v>10</v>
      </c>
      <c r="F182" s="622" t="n">
        <v>0</v>
      </c>
      <c r="G182" s="623" t="n">
        <v>27</v>
      </c>
      <c r="H182" s="624" t="n">
        <v>0</v>
      </c>
      <c r="I182" s="625" t="n">
        <v>5</v>
      </c>
      <c r="J182" s="626" t="n">
        <v>7</v>
      </c>
      <c r="K182" s="627" t="n">
        <v>0</v>
      </c>
      <c r="L182" s="628" t="n">
        <v>0</v>
      </c>
      <c r="M182" s="629" t="n">
        <v>0</v>
      </c>
      <c r="N182" s="630" t="n">
        <v>0</v>
      </c>
    </row>
    <row r="183">
      <c r="B183" s="14" t="n">
        <v>4273</v>
      </c>
      <c r="C183" s="14" t="s">
        <v>1035</v>
      </c>
      <c r="D183" s="620" t="n">
        <v>6</v>
      </c>
      <c r="E183" s="621" t="n">
        <v>1</v>
      </c>
      <c r="F183" s="622" t="n">
        <v>0</v>
      </c>
      <c r="G183" s="623" t="n">
        <v>5</v>
      </c>
      <c r="H183" s="624" t="n">
        <v>0</v>
      </c>
      <c r="I183" s="625" t="n">
        <v>0</v>
      </c>
      <c r="J183" s="626" t="n">
        <v>0</v>
      </c>
      <c r="K183" s="627" t="n">
        <v>0</v>
      </c>
      <c r="L183" s="628" t="n">
        <v>0</v>
      </c>
      <c r="M183" s="629" t="n">
        <v>0</v>
      </c>
      <c r="N183" s="630" t="n">
        <v>0</v>
      </c>
    </row>
    <row r="184">
      <c r="B184" s="14" t="n">
        <v>4274</v>
      </c>
      <c r="C184" s="14" t="s">
        <v>1036</v>
      </c>
      <c r="D184" s="620" t="n">
        <v>23</v>
      </c>
      <c r="E184" s="621" t="n">
        <v>4</v>
      </c>
      <c r="F184" s="622" t="n">
        <v>0</v>
      </c>
      <c r="G184" s="623" t="n">
        <v>12</v>
      </c>
      <c r="H184" s="624" t="n">
        <v>0</v>
      </c>
      <c r="I184" s="625" t="n">
        <v>4</v>
      </c>
      <c r="J184" s="626" t="n">
        <v>3</v>
      </c>
      <c r="K184" s="627" t="n">
        <v>0</v>
      </c>
      <c r="L184" s="628" t="n">
        <v>0</v>
      </c>
      <c r="M184" s="629" t="n">
        <v>0</v>
      </c>
      <c r="N184" s="630" t="n">
        <v>0</v>
      </c>
    </row>
    <row r="185">
      <c r="B185" s="14" t="n">
        <v>4275</v>
      </c>
      <c r="C185" s="14" t="s">
        <v>1037</v>
      </c>
      <c r="D185" s="620" t="n">
        <v>6</v>
      </c>
      <c r="E185" s="621" t="n">
        <v>2</v>
      </c>
      <c r="F185" s="622" t="n">
        <v>0</v>
      </c>
      <c r="G185" s="623" t="n">
        <v>4</v>
      </c>
      <c r="H185" s="624" t="n">
        <v>0</v>
      </c>
      <c r="I185" s="625" t="n">
        <v>0</v>
      </c>
      <c r="J185" s="626" t="n">
        <v>0</v>
      </c>
      <c r="K185" s="627" t="n">
        <v>0</v>
      </c>
      <c r="L185" s="628" t="n">
        <v>0</v>
      </c>
      <c r="M185" s="629" t="n">
        <v>0</v>
      </c>
      <c r="N185" s="630" t="n">
        <v>0</v>
      </c>
    </row>
    <row r="186">
      <c r="B186" s="14" t="n">
        <v>4276</v>
      </c>
      <c r="C186" s="14" t="s">
        <v>1038</v>
      </c>
      <c r="D186" s="620" t="n">
        <v>37</v>
      </c>
      <c r="E186" s="621" t="n">
        <v>6</v>
      </c>
      <c r="F186" s="622" t="n">
        <v>0</v>
      </c>
      <c r="G186" s="623" t="n">
        <v>17</v>
      </c>
      <c r="H186" s="624" t="n">
        <v>8</v>
      </c>
      <c r="I186" s="625" t="n">
        <v>3</v>
      </c>
      <c r="J186" s="626" t="n">
        <v>3</v>
      </c>
      <c r="K186" s="627" t="n">
        <v>0</v>
      </c>
      <c r="L186" s="628" t="n">
        <v>0</v>
      </c>
      <c r="M186" s="629" t="n">
        <v>0</v>
      </c>
      <c r="N186" s="630" t="n">
        <v>0</v>
      </c>
    </row>
    <row r="187">
      <c r="B187" s="14" t="n">
        <v>4277</v>
      </c>
      <c r="C187" s="14" t="s">
        <v>1039</v>
      </c>
      <c r="D187" s="620" t="n">
        <v>4</v>
      </c>
      <c r="E187" s="621" t="n">
        <v>1</v>
      </c>
      <c r="F187" s="622" t="n">
        <v>0</v>
      </c>
      <c r="G187" s="623" t="n">
        <v>3</v>
      </c>
      <c r="H187" s="624" t="n">
        <v>0</v>
      </c>
      <c r="I187" s="625" t="n">
        <v>0</v>
      </c>
      <c r="J187" s="626" t="n">
        <v>0</v>
      </c>
      <c r="K187" s="627" t="n">
        <v>0</v>
      </c>
      <c r="L187" s="628" t="n">
        <v>0</v>
      </c>
      <c r="M187" s="629" t="n">
        <v>0</v>
      </c>
      <c r="N187" s="630" t="n">
        <v>0</v>
      </c>
    </row>
    <row r="188">
      <c r="B188" s="14" t="n">
        <v>4279</v>
      </c>
      <c r="C188" s="14" t="s">
        <v>1040</v>
      </c>
      <c r="D188" s="620" t="n">
        <v>12</v>
      </c>
      <c r="E188" s="621" t="n">
        <v>3</v>
      </c>
      <c r="F188" s="622" t="n">
        <v>0</v>
      </c>
      <c r="G188" s="623" t="n">
        <v>9</v>
      </c>
      <c r="H188" s="624" t="n">
        <v>0</v>
      </c>
      <c r="I188" s="625" t="n">
        <v>0</v>
      </c>
      <c r="J188" s="626" t="n">
        <v>0</v>
      </c>
      <c r="K188" s="627" t="n">
        <v>0</v>
      </c>
      <c r="L188" s="628" t="n">
        <v>0</v>
      </c>
      <c r="M188" s="629" t="n">
        <v>0</v>
      </c>
      <c r="N188" s="630" t="n">
        <v>0</v>
      </c>
    </row>
    <row r="189">
      <c r="B189" s="14" t="n">
        <v>4280</v>
      </c>
      <c r="C189" s="14" t="s">
        <v>123</v>
      </c>
      <c r="D189" s="620" t="n">
        <v>102</v>
      </c>
      <c r="E189" s="621" t="n">
        <v>19</v>
      </c>
      <c r="F189" s="622" t="n">
        <v>4</v>
      </c>
      <c r="G189" s="623" t="n">
        <v>42</v>
      </c>
      <c r="H189" s="624" t="n">
        <v>10</v>
      </c>
      <c r="I189" s="625" t="n">
        <v>9</v>
      </c>
      <c r="J189" s="626" t="n">
        <v>10</v>
      </c>
      <c r="K189" s="627" t="n">
        <v>8</v>
      </c>
      <c r="L189" s="628" t="n">
        <v>0</v>
      </c>
      <c r="M189" s="629" t="n">
        <v>0</v>
      </c>
      <c r="N189" s="630" t="n">
        <v>0</v>
      </c>
    </row>
    <row r="190">
      <c r="B190" s="14" t="n">
        <v>4281</v>
      </c>
      <c r="C190" s="14" t="s">
        <v>1041</v>
      </c>
      <c r="D190" s="620" t="n">
        <v>11</v>
      </c>
      <c r="E190" s="621" t="n">
        <v>2</v>
      </c>
      <c r="F190" s="622" t="n">
        <v>0</v>
      </c>
      <c r="G190" s="623" t="n">
        <v>6</v>
      </c>
      <c r="H190" s="624" t="n">
        <v>0</v>
      </c>
      <c r="I190" s="625" t="n">
        <v>3</v>
      </c>
      <c r="J190" s="626" t="n">
        <v>0</v>
      </c>
      <c r="K190" s="627" t="n">
        <v>0</v>
      </c>
      <c r="L190" s="628" t="n">
        <v>0</v>
      </c>
      <c r="M190" s="629" t="n">
        <v>0</v>
      </c>
      <c r="N190" s="630" t="n">
        <v>0</v>
      </c>
    </row>
    <row r="191">
      <c r="B191" s="14" t="n">
        <v>4282</v>
      </c>
      <c r="C191" s="14" t="s">
        <v>1042</v>
      </c>
      <c r="D191" s="620" t="n">
        <v>71</v>
      </c>
      <c r="E191" s="621" t="n">
        <v>10</v>
      </c>
      <c r="F191" s="622" t="n">
        <v>0</v>
      </c>
      <c r="G191" s="623" t="n">
        <v>32</v>
      </c>
      <c r="H191" s="624" t="n">
        <v>10</v>
      </c>
      <c r="I191" s="625" t="n">
        <v>9</v>
      </c>
      <c r="J191" s="626" t="n">
        <v>8</v>
      </c>
      <c r="K191" s="627" t="n">
        <v>2</v>
      </c>
      <c r="L191" s="628" t="n">
        <v>0</v>
      </c>
      <c r="M191" s="629" t="n">
        <v>0</v>
      </c>
      <c r="N191" s="630" t="n">
        <v>0</v>
      </c>
    </row>
    <row r="192">
      <c r="B192" s="14" t="n">
        <v>4283</v>
      </c>
      <c r="C192" s="14" t="s">
        <v>1043</v>
      </c>
      <c r="D192" s="620" t="n">
        <v>29</v>
      </c>
      <c r="E192" s="621" t="n">
        <v>6</v>
      </c>
      <c r="F192" s="622" t="n">
        <v>0</v>
      </c>
      <c r="G192" s="623" t="n">
        <v>17</v>
      </c>
      <c r="H192" s="624" t="n">
        <v>0</v>
      </c>
      <c r="I192" s="625" t="n">
        <v>3</v>
      </c>
      <c r="J192" s="626" t="n">
        <v>3</v>
      </c>
      <c r="K192" s="627" t="n">
        <v>0</v>
      </c>
      <c r="L192" s="628" t="n">
        <v>0</v>
      </c>
      <c r="M192" s="629" t="n">
        <v>0</v>
      </c>
      <c r="N192" s="630" t="n">
        <v>0</v>
      </c>
    </row>
    <row r="193">
      <c r="B193" s="14" t="n">
        <v>4284</v>
      </c>
      <c r="C193" s="14" t="s">
        <v>1044</v>
      </c>
      <c r="D193" s="620" t="n">
        <v>7</v>
      </c>
      <c r="E193" s="621" t="n">
        <v>2</v>
      </c>
      <c r="F193" s="622" t="n">
        <v>0</v>
      </c>
      <c r="G193" s="623" t="n">
        <v>5</v>
      </c>
      <c r="H193" s="624" t="n">
        <v>0</v>
      </c>
      <c r="I193" s="625" t="n">
        <v>0</v>
      </c>
      <c r="J193" s="626" t="n">
        <v>0</v>
      </c>
      <c r="K193" s="627" t="n">
        <v>0</v>
      </c>
      <c r="L193" s="628" t="n">
        <v>0</v>
      </c>
      <c r="M193" s="629" t="n">
        <v>0</v>
      </c>
      <c r="N193" s="630" t="n">
        <v>0</v>
      </c>
    </row>
    <row r="194">
      <c r="B194" s="14" t="n">
        <v>4285</v>
      </c>
      <c r="C194" s="14" t="s">
        <v>124</v>
      </c>
      <c r="D194" s="620" t="n">
        <v>20</v>
      </c>
      <c r="E194" s="621" t="n">
        <v>5</v>
      </c>
      <c r="F194" s="622" t="n">
        <v>0</v>
      </c>
      <c r="G194" s="623" t="n">
        <v>15</v>
      </c>
      <c r="H194" s="624" t="n">
        <v>0</v>
      </c>
      <c r="I194" s="625" t="n">
        <v>0</v>
      </c>
      <c r="J194" s="626" t="n">
        <v>0</v>
      </c>
      <c r="K194" s="627" t="n">
        <v>0</v>
      </c>
      <c r="L194" s="628" t="n">
        <v>0</v>
      </c>
      <c r="M194" s="629" t="n">
        <v>0</v>
      </c>
      <c r="N194" s="630" t="n">
        <v>0</v>
      </c>
    </row>
    <row r="195">
      <c r="B195" s="14" t="n">
        <v>4286</v>
      </c>
      <c r="C195" s="14" t="s">
        <v>1045</v>
      </c>
      <c r="D195" s="620" t="n">
        <v>6</v>
      </c>
      <c r="E195" s="621" t="n">
        <v>2</v>
      </c>
      <c r="F195" s="622" t="n">
        <v>0</v>
      </c>
      <c r="G195" s="623" t="n">
        <v>4</v>
      </c>
      <c r="H195" s="624" t="n">
        <v>0</v>
      </c>
      <c r="I195" s="625" t="n">
        <v>0</v>
      </c>
      <c r="J195" s="626" t="n">
        <v>0</v>
      </c>
      <c r="K195" s="627" t="n">
        <v>0</v>
      </c>
      <c r="L195" s="628" t="n">
        <v>0</v>
      </c>
      <c r="M195" s="629" t="n">
        <v>0</v>
      </c>
      <c r="N195" s="630" t="n">
        <v>0</v>
      </c>
    </row>
    <row r="196">
      <c r="B196" s="14" t="n">
        <v>4287</v>
      </c>
      <c r="C196" s="14" t="s">
        <v>1046</v>
      </c>
      <c r="D196" s="620" t="n">
        <v>9</v>
      </c>
      <c r="E196" s="621" t="n">
        <v>2</v>
      </c>
      <c r="F196" s="622" t="n">
        <v>0</v>
      </c>
      <c r="G196" s="623" t="n">
        <v>7</v>
      </c>
      <c r="H196" s="624" t="n">
        <v>0</v>
      </c>
      <c r="I196" s="625" t="n">
        <v>0</v>
      </c>
      <c r="J196" s="626" t="n">
        <v>0</v>
      </c>
      <c r="K196" s="627" t="n">
        <v>0</v>
      </c>
      <c r="L196" s="628" t="n">
        <v>0</v>
      </c>
      <c r="M196" s="629" t="n">
        <v>0</v>
      </c>
      <c r="N196" s="630" t="n">
        <v>0</v>
      </c>
    </row>
    <row r="197">
      <c r="B197" s="14" t="n">
        <v>4288</v>
      </c>
      <c r="C197" s="14" t="s">
        <v>1047</v>
      </c>
      <c r="D197" s="620" t="s">
        <v>224</v>
      </c>
      <c r="E197" s="621" t="s">
        <v>224</v>
      </c>
      <c r="F197" s="622" t="s">
        <v>224</v>
      </c>
      <c r="G197" s="623" t="s">
        <v>224</v>
      </c>
      <c r="H197" s="624" t="s">
        <v>224</v>
      </c>
      <c r="I197" s="625" t="s">
        <v>224</v>
      </c>
      <c r="J197" s="626" t="s">
        <v>224</v>
      </c>
      <c r="K197" s="627" t="s">
        <v>224</v>
      </c>
      <c r="L197" s="628" t="s">
        <v>224</v>
      </c>
      <c r="M197" s="629" t="s">
        <v>224</v>
      </c>
      <c r="N197" s="630" t="s">
        <v>224</v>
      </c>
    </row>
    <row r="198">
      <c r="B198" s="14" t="n">
        <v>4289</v>
      </c>
      <c r="C198" s="14" t="s">
        <v>157</v>
      </c>
      <c r="D198" s="620" t="n">
        <v>73</v>
      </c>
      <c r="E198" s="621" t="n">
        <v>11</v>
      </c>
      <c r="F198" s="622" t="n">
        <v>0</v>
      </c>
      <c r="G198" s="623" t="n">
        <v>33</v>
      </c>
      <c r="H198" s="624" t="n">
        <v>14</v>
      </c>
      <c r="I198" s="625" t="n">
        <v>8</v>
      </c>
      <c r="J198" s="626" t="n">
        <v>7</v>
      </c>
      <c r="K198" s="627" t="n">
        <v>0</v>
      </c>
      <c r="L198" s="628" t="n">
        <v>0</v>
      </c>
      <c r="M198" s="629" t="n">
        <v>0</v>
      </c>
      <c r="N198" s="630" t="n">
        <v>0</v>
      </c>
    </row>
    <row r="199">
      <c r="B199" s="68" t="n">
        <v>4329</v>
      </c>
      <c r="C199" s="619" t="s">
        <v>1048</v>
      </c>
      <c r="D199" s="631" t="n">
        <v>227</v>
      </c>
      <c r="E199" s="632" t="n">
        <v>41</v>
      </c>
      <c r="F199" s="633" t="n">
        <v>0</v>
      </c>
      <c r="G199" s="634" t="n">
        <v>115</v>
      </c>
      <c r="H199" s="635" t="n">
        <v>26</v>
      </c>
      <c r="I199" s="636" t="n">
        <v>24</v>
      </c>
      <c r="J199" s="637" t="n">
        <v>21</v>
      </c>
      <c r="K199" s="638" t="n">
        <v>0</v>
      </c>
      <c r="L199" s="639" t="n">
        <v>0</v>
      </c>
      <c r="M199" s="640" t="n">
        <v>0</v>
      </c>
      <c r="N199" s="641" t="n">
        <v>0</v>
      </c>
    </row>
    <row r="200">
      <c r="B200" s="14" t="n">
        <v>4303</v>
      </c>
      <c r="C200" s="14" t="s">
        <v>1049</v>
      </c>
      <c r="D200" s="620" t="n">
        <v>28</v>
      </c>
      <c r="E200" s="621" t="n">
        <v>5</v>
      </c>
      <c r="F200" s="622" t="n">
        <v>0</v>
      </c>
      <c r="G200" s="623" t="n">
        <v>14</v>
      </c>
      <c r="H200" s="624" t="n">
        <v>0</v>
      </c>
      <c r="I200" s="625" t="n">
        <v>3</v>
      </c>
      <c r="J200" s="626" t="n">
        <v>6</v>
      </c>
      <c r="K200" s="627" t="n">
        <v>0</v>
      </c>
      <c r="L200" s="628" t="n">
        <v>0</v>
      </c>
      <c r="M200" s="629" t="n">
        <v>0</v>
      </c>
      <c r="N200" s="630" t="n">
        <v>0</v>
      </c>
    </row>
    <row r="201">
      <c r="B201" s="14" t="n">
        <v>4304</v>
      </c>
      <c r="C201" s="14" t="s">
        <v>158</v>
      </c>
      <c r="D201" s="620" t="n">
        <v>16</v>
      </c>
      <c r="E201" s="621" t="n">
        <v>4</v>
      </c>
      <c r="F201" s="622" t="n">
        <v>0</v>
      </c>
      <c r="G201" s="623" t="n">
        <v>12</v>
      </c>
      <c r="H201" s="624" t="n">
        <v>0</v>
      </c>
      <c r="I201" s="625" t="n">
        <v>0</v>
      </c>
      <c r="J201" s="626" t="n">
        <v>0</v>
      </c>
      <c r="K201" s="627" t="n">
        <v>0</v>
      </c>
      <c r="L201" s="628" t="n">
        <v>0</v>
      </c>
      <c r="M201" s="629" t="n">
        <v>0</v>
      </c>
      <c r="N201" s="630" t="n">
        <v>0</v>
      </c>
    </row>
    <row r="202">
      <c r="B202" s="14" t="n">
        <v>4305</v>
      </c>
      <c r="C202" s="14" t="s">
        <v>1050</v>
      </c>
      <c r="D202" s="620" t="n">
        <v>23</v>
      </c>
      <c r="E202" s="621" t="n">
        <v>3</v>
      </c>
      <c r="F202" s="622" t="n">
        <v>0</v>
      </c>
      <c r="G202" s="623" t="n">
        <v>9</v>
      </c>
      <c r="H202" s="624" t="n">
        <v>11</v>
      </c>
      <c r="I202" s="625" t="n">
        <v>0</v>
      </c>
      <c r="J202" s="626" t="n">
        <v>0</v>
      </c>
      <c r="K202" s="627" t="n">
        <v>0</v>
      </c>
      <c r="L202" s="628" t="n">
        <v>0</v>
      </c>
      <c r="M202" s="629" t="n">
        <v>0</v>
      </c>
      <c r="N202" s="630" t="n">
        <v>0</v>
      </c>
    </row>
    <row r="203">
      <c r="B203" s="14" t="n">
        <v>4306</v>
      </c>
      <c r="C203" s="14" t="s">
        <v>1051</v>
      </c>
      <c r="D203" s="620" t="s">
        <v>224</v>
      </c>
      <c r="E203" s="621" t="s">
        <v>224</v>
      </c>
      <c r="F203" s="622" t="s">
        <v>224</v>
      </c>
      <c r="G203" s="623" t="s">
        <v>224</v>
      </c>
      <c r="H203" s="624" t="s">
        <v>224</v>
      </c>
      <c r="I203" s="625" t="s">
        <v>224</v>
      </c>
      <c r="J203" s="626" t="s">
        <v>224</v>
      </c>
      <c r="K203" s="627" t="s">
        <v>224</v>
      </c>
      <c r="L203" s="628" t="s">
        <v>224</v>
      </c>
      <c r="M203" s="629" t="s">
        <v>224</v>
      </c>
      <c r="N203" s="630" t="s">
        <v>224</v>
      </c>
    </row>
    <row r="204">
      <c r="B204" s="14" t="n">
        <v>4307</v>
      </c>
      <c r="C204" s="14" t="s">
        <v>1052</v>
      </c>
      <c r="D204" s="620" t="n">
        <v>6</v>
      </c>
      <c r="E204" s="621" t="n">
        <v>2</v>
      </c>
      <c r="F204" s="622" t="n">
        <v>0</v>
      </c>
      <c r="G204" s="623" t="n">
        <v>4</v>
      </c>
      <c r="H204" s="624" t="n">
        <v>0</v>
      </c>
      <c r="I204" s="625" t="n">
        <v>0</v>
      </c>
      <c r="J204" s="626" t="n">
        <v>0</v>
      </c>
      <c r="K204" s="627" t="n">
        <v>0</v>
      </c>
      <c r="L204" s="628" t="n">
        <v>0</v>
      </c>
      <c r="M204" s="629" t="n">
        <v>0</v>
      </c>
      <c r="N204" s="630" t="n">
        <v>0</v>
      </c>
    </row>
    <row r="205">
      <c r="B205" s="14" t="n">
        <v>4309</v>
      </c>
      <c r="C205" s="14" t="s">
        <v>125</v>
      </c>
      <c r="D205" s="620" t="n">
        <v>29</v>
      </c>
      <c r="E205" s="621" t="n">
        <v>4</v>
      </c>
      <c r="F205" s="622" t="n">
        <v>0</v>
      </c>
      <c r="G205" s="623" t="n">
        <v>13</v>
      </c>
      <c r="H205" s="624" t="n">
        <v>0</v>
      </c>
      <c r="I205" s="625" t="n">
        <v>6</v>
      </c>
      <c r="J205" s="626" t="n">
        <v>6</v>
      </c>
      <c r="K205" s="627" t="n">
        <v>0</v>
      </c>
      <c r="L205" s="628" t="n">
        <v>0</v>
      </c>
      <c r="M205" s="629" t="n">
        <v>0</v>
      </c>
      <c r="N205" s="630" t="n">
        <v>0</v>
      </c>
    </row>
    <row r="206">
      <c r="B206" s="14" t="n">
        <v>4310</v>
      </c>
      <c r="C206" s="14" t="s">
        <v>126</v>
      </c>
      <c r="D206" s="620" t="n">
        <v>8</v>
      </c>
      <c r="E206" s="621" t="n">
        <v>2</v>
      </c>
      <c r="F206" s="622" t="n">
        <v>0</v>
      </c>
      <c r="G206" s="623" t="n">
        <v>6</v>
      </c>
      <c r="H206" s="624" t="n">
        <v>0</v>
      </c>
      <c r="I206" s="625" t="n">
        <v>0</v>
      </c>
      <c r="J206" s="626" t="n">
        <v>0</v>
      </c>
      <c r="K206" s="627" t="n">
        <v>0</v>
      </c>
      <c r="L206" s="628" t="n">
        <v>0</v>
      </c>
      <c r="M206" s="629" t="n">
        <v>0</v>
      </c>
      <c r="N206" s="630" t="n">
        <v>0</v>
      </c>
    </row>
    <row r="207">
      <c r="B207" s="14" t="n">
        <v>4311</v>
      </c>
      <c r="C207" s="14" t="s">
        <v>1053</v>
      </c>
      <c r="D207" s="620" t="n">
        <v>8</v>
      </c>
      <c r="E207" s="621" t="n">
        <v>2</v>
      </c>
      <c r="F207" s="622" t="n">
        <v>0</v>
      </c>
      <c r="G207" s="623" t="n">
        <v>6</v>
      </c>
      <c r="H207" s="624" t="n">
        <v>0</v>
      </c>
      <c r="I207" s="625" t="n">
        <v>0</v>
      </c>
      <c r="J207" s="626" t="n">
        <v>0</v>
      </c>
      <c r="K207" s="627" t="n">
        <v>0</v>
      </c>
      <c r="L207" s="628" t="n">
        <v>0</v>
      </c>
      <c r="M207" s="629" t="n">
        <v>0</v>
      </c>
      <c r="N207" s="630" t="n">
        <v>0</v>
      </c>
    </row>
    <row r="208">
      <c r="B208" s="14" t="n">
        <v>4312</v>
      </c>
      <c r="C208" s="14" t="s">
        <v>1054</v>
      </c>
      <c r="D208" s="620" t="n">
        <v>27</v>
      </c>
      <c r="E208" s="621" t="n">
        <v>3</v>
      </c>
      <c r="F208" s="622" t="n">
        <v>0</v>
      </c>
      <c r="G208" s="623" t="n">
        <v>12</v>
      </c>
      <c r="H208" s="624" t="n">
        <v>0</v>
      </c>
      <c r="I208" s="625" t="n">
        <v>7</v>
      </c>
      <c r="J208" s="626" t="n">
        <v>5</v>
      </c>
      <c r="K208" s="627" t="n">
        <v>0</v>
      </c>
      <c r="L208" s="628" t="n">
        <v>0</v>
      </c>
      <c r="M208" s="629" t="n">
        <v>0</v>
      </c>
      <c r="N208" s="630" t="n">
        <v>0</v>
      </c>
    </row>
    <row r="209">
      <c r="B209" s="14" t="n">
        <v>4313</v>
      </c>
      <c r="C209" s="14" t="s">
        <v>1055</v>
      </c>
      <c r="D209" s="620" t="n">
        <v>18</v>
      </c>
      <c r="E209" s="621" t="n">
        <v>3</v>
      </c>
      <c r="F209" s="622" t="n">
        <v>0</v>
      </c>
      <c r="G209" s="623" t="n">
        <v>6</v>
      </c>
      <c r="H209" s="624" t="n">
        <v>6</v>
      </c>
      <c r="I209" s="625" t="n">
        <v>3</v>
      </c>
      <c r="J209" s="626" t="n">
        <v>0</v>
      </c>
      <c r="K209" s="627" t="n">
        <v>0</v>
      </c>
      <c r="L209" s="628" t="n">
        <v>0</v>
      </c>
      <c r="M209" s="629" t="n">
        <v>0</v>
      </c>
      <c r="N209" s="630" t="n">
        <v>0</v>
      </c>
    </row>
    <row r="210">
      <c r="B210" s="14" t="n">
        <v>4314</v>
      </c>
      <c r="C210" s="14" t="s">
        <v>1056</v>
      </c>
      <c r="D210" s="620" t="s">
        <v>224</v>
      </c>
      <c r="E210" s="621" t="s">
        <v>224</v>
      </c>
      <c r="F210" s="622" t="s">
        <v>224</v>
      </c>
      <c r="G210" s="623" t="s">
        <v>224</v>
      </c>
      <c r="H210" s="624" t="s">
        <v>224</v>
      </c>
      <c r="I210" s="625" t="s">
        <v>224</v>
      </c>
      <c r="J210" s="626" t="s">
        <v>224</v>
      </c>
      <c r="K210" s="627" t="s">
        <v>224</v>
      </c>
      <c r="L210" s="628" t="s">
        <v>224</v>
      </c>
      <c r="M210" s="629" t="s">
        <v>224</v>
      </c>
      <c r="N210" s="630" t="s">
        <v>224</v>
      </c>
    </row>
    <row r="211">
      <c r="B211" s="14" t="n">
        <v>4318</v>
      </c>
      <c r="C211" s="14" t="s">
        <v>1057</v>
      </c>
      <c r="D211" s="620" t="n">
        <v>8</v>
      </c>
      <c r="E211" s="621" t="n">
        <v>2</v>
      </c>
      <c r="F211" s="622" t="n">
        <v>0</v>
      </c>
      <c r="G211" s="623" t="n">
        <v>6</v>
      </c>
      <c r="H211" s="624" t="n">
        <v>0</v>
      </c>
      <c r="I211" s="625" t="n">
        <v>0</v>
      </c>
      <c r="J211" s="626" t="n">
        <v>0</v>
      </c>
      <c r="K211" s="627" t="n">
        <v>0</v>
      </c>
      <c r="L211" s="628" t="n">
        <v>0</v>
      </c>
      <c r="M211" s="629" t="n">
        <v>0</v>
      </c>
      <c r="N211" s="630" t="n">
        <v>0</v>
      </c>
    </row>
    <row r="212">
      <c r="B212" s="14" t="n">
        <v>4319</v>
      </c>
      <c r="C212" s="14" t="s">
        <v>1058</v>
      </c>
      <c r="D212" s="620" t="n">
        <v>4</v>
      </c>
      <c r="E212" s="621" t="n">
        <v>1</v>
      </c>
      <c r="F212" s="622" t="n">
        <v>0</v>
      </c>
      <c r="G212" s="623" t="n">
        <v>3</v>
      </c>
      <c r="H212" s="624" t="n">
        <v>0</v>
      </c>
      <c r="I212" s="625" t="n">
        <v>0</v>
      </c>
      <c r="J212" s="626" t="n">
        <v>0</v>
      </c>
      <c r="K212" s="627" t="n">
        <v>0</v>
      </c>
      <c r="L212" s="628" t="n">
        <v>0</v>
      </c>
      <c r="M212" s="629" t="n">
        <v>0</v>
      </c>
      <c r="N212" s="630" t="n">
        <v>0</v>
      </c>
    </row>
    <row r="213">
      <c r="B213" s="14" t="n">
        <v>4320</v>
      </c>
      <c r="C213" s="14" t="s">
        <v>1059</v>
      </c>
      <c r="D213" s="620" t="n">
        <v>5</v>
      </c>
      <c r="E213" s="621" t="n">
        <v>2</v>
      </c>
      <c r="F213" s="622" t="n">
        <v>0</v>
      </c>
      <c r="G213" s="623" t="n">
        <v>3</v>
      </c>
      <c r="H213" s="624" t="n">
        <v>0</v>
      </c>
      <c r="I213" s="625" t="n">
        <v>0</v>
      </c>
      <c r="J213" s="626" t="n">
        <v>0</v>
      </c>
      <c r="K213" s="627" t="n">
        <v>0</v>
      </c>
      <c r="L213" s="628" t="n">
        <v>0</v>
      </c>
      <c r="M213" s="629" t="n">
        <v>0</v>
      </c>
      <c r="N213" s="630" t="n">
        <v>0</v>
      </c>
    </row>
    <row r="214">
      <c r="B214" s="27" t="n">
        <v>4324</v>
      </c>
      <c r="C214" s="27" t="s">
        <v>179</v>
      </c>
      <c r="D214" s="642" t="n">
        <v>47</v>
      </c>
      <c r="E214" s="643" t="n">
        <v>8</v>
      </c>
      <c r="F214" s="644" t="n">
        <v>0</v>
      </c>
      <c r="G214" s="645" t="n">
        <v>21</v>
      </c>
      <c r="H214" s="646" t="n">
        <v>9</v>
      </c>
      <c r="I214" s="647" t="n">
        <v>5</v>
      </c>
      <c r="J214" s="648" t="n">
        <v>4</v>
      </c>
      <c r="K214" s="649" t="n">
        <v>0</v>
      </c>
      <c r="L214" s="650" t="n">
        <v>0</v>
      </c>
      <c r="M214" s="651" t="n">
        <v>0</v>
      </c>
      <c r="N214" s="652" t="n">
        <v>0</v>
      </c>
    </row>
    <row r="216">
      <c r="B216" s="40" t="s">
        <v>1060</v>
      </c>
    </row>
    <row r="217">
      <c r="B217" s="40" t="s">
        <v>1061</v>
      </c>
    </row>
  </sheetData>
  <mergeCells count="2">
    <mergeCell ref="B216:N216"/>
    <mergeCell ref="B217:N217"/>
  </mergeCells>
  <pageMargins left="0.7" right="0.7" top="0.75" bottom="0.75" header="0.3" footer="0.3"/>
  <pageSetup paperSize="9" orientation="landscape" scale="50" fitToWidth="0" fitToHeight="0" horizontalDpi="300" verticalDpi="300"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63CC00"/>
  </sheetPr>
  <dimension ref="A1"/>
  <sheetViews>
    <sheetView workbookViewId="0" zoomScale="100" showGridLines="0" tabSelected="false"/>
  </sheetViews>
  <sheetFormatPr defaultRowHeight="15.0" baseColWidth="10"/>
  <cols>
    <col min="1" max="1" width="2.57" hidden="0" customWidth="1"/>
    <col min="2" max="2" width="100.71" hidden="0" customWidth="1"/>
  </cols>
  <sheetData>
    <row r="1">
      <c r="B1" s="3" t="s">
        <v>76</v>
      </c>
    </row>
    <row r="4">
      <c r="B4" s="619" t="s">
        <v>1062</v>
      </c>
    </row>
    <row r="5">
      <c r="B5" s="653" t="s">
        <v>1063</v>
      </c>
    </row>
    <row r="6">
      <c r="B6" s="653" t="s">
        <v>23</v>
      </c>
    </row>
    <row r="7">
      <c r="B7" s="619" t="s">
        <v>1064</v>
      </c>
    </row>
    <row r="8">
      <c r="B8" s="653" t="s">
        <v>1065</v>
      </c>
    </row>
    <row r="9">
      <c r="B9" s="653" t="s">
        <v>23</v>
      </c>
    </row>
    <row r="10">
      <c r="B10" s="619" t="s">
        <v>1066</v>
      </c>
    </row>
    <row r="11">
      <c r="B11" s="653" t="s">
        <v>1067</v>
      </c>
    </row>
    <row r="12">
      <c r="B12" s="653" t="s">
        <v>23</v>
      </c>
    </row>
    <row r="13">
      <c r="B13" s="619" t="s">
        <v>1068</v>
      </c>
    </row>
    <row r="14">
      <c r="B14" s="653" t="s">
        <v>1069</v>
      </c>
    </row>
    <row r="15">
      <c r="B15" s="653" t="s">
        <v>23</v>
      </c>
    </row>
    <row r="16">
      <c r="B16" s="619" t="s">
        <v>546</v>
      </c>
    </row>
    <row r="17">
      <c r="B17" s="653" t="s">
        <v>1070</v>
      </c>
    </row>
    <row r="18">
      <c r="B18" s="653" t="s">
        <v>23</v>
      </c>
    </row>
    <row r="19">
      <c r="B19" s="619" t="s">
        <v>1071</v>
      </c>
    </row>
    <row r="20">
      <c r="B20" s="653" t="s">
        <v>1072</v>
      </c>
    </row>
    <row r="21">
      <c r="B21" s="653" t="s">
        <v>23</v>
      </c>
    </row>
    <row r="22">
      <c r="B22" s="619" t="s">
        <v>1073</v>
      </c>
    </row>
    <row r="23">
      <c r="B23" s="653" t="s">
        <v>1074</v>
      </c>
    </row>
    <row r="24">
      <c r="B24" s="653" t="s">
        <v>23</v>
      </c>
    </row>
    <row r="25">
      <c r="B25" s="619" t="s">
        <v>1075</v>
      </c>
    </row>
    <row r="26">
      <c r="B26" s="653" t="s">
        <v>1076</v>
      </c>
    </row>
    <row r="27">
      <c r="B27" s="653" t="s">
        <v>23</v>
      </c>
    </row>
    <row r="28">
      <c r="B28" s="619" t="s">
        <v>1077</v>
      </c>
    </row>
    <row r="29">
      <c r="B29" s="653" t="s">
        <v>1078</v>
      </c>
    </row>
    <row r="30">
      <c r="B30" s="653" t="s">
        <v>23</v>
      </c>
    </row>
    <row r="31">
      <c r="B31" s="619" t="s">
        <v>1079</v>
      </c>
    </row>
    <row r="32">
      <c r="B32" s="653" t="s">
        <v>1080</v>
      </c>
    </row>
    <row r="33">
      <c r="B33" s="653" t="s">
        <v>23</v>
      </c>
    </row>
    <row r="34">
      <c r="B34" s="619" t="s">
        <v>1081</v>
      </c>
    </row>
    <row r="35">
      <c r="B35" s="653" t="s">
        <v>1082</v>
      </c>
    </row>
    <row r="36">
      <c r="B36" s="653" t="s">
        <v>23</v>
      </c>
    </row>
    <row r="37">
      <c r="B37" s="619" t="s">
        <v>1083</v>
      </c>
    </row>
    <row r="38">
      <c r="B38" s="653" t="s">
        <v>1084</v>
      </c>
    </row>
  </sheetData>
  <pageMargins left="0.7" right="0.7" top="0.75" bottom="0.75" header="0.3" footer="0.3"/>
  <pageSetup paperSize="9" orientation="landscape" scale="50" fitToWidth="0" fitToHeight="0" horizontalDpi="300" verticalDpi="30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17.71" hidden="0" customWidth="1"/>
    <col min="3" max="3" width="41.71" hidden="0" customWidth="1"/>
    <col min="4" max="4" width="10.71" hidden="0" customWidth="1"/>
    <col min="5" max="5" width="10.71" hidden="0" customWidth="1"/>
    <col min="6" max="6" width="10.71" hidden="0" customWidth="1"/>
    <col min="7" max="7" width="10.71" hidden="0" customWidth="1"/>
    <col min="8" max="8" width="10.71" hidden="0" customWidth="1"/>
  </cols>
  <sheetData>
    <row r="1">
      <c r="B1" s="3" t="s">
        <v>7</v>
      </c>
    </row>
    <row r="4">
      <c r="B4" s="12" t="s">
        <v>94</v>
      </c>
      <c r="C4" s="12" t="s">
        <v>95</v>
      </c>
      <c r="D4" s="13" t="s">
        <v>79</v>
      </c>
      <c r="E4" s="13" t="s">
        <v>81</v>
      </c>
      <c r="F4" s="13" t="s">
        <v>96</v>
      </c>
      <c r="G4" s="13" t="s">
        <v>97</v>
      </c>
      <c r="H4" s="13" t="s">
        <v>98</v>
      </c>
    </row>
    <row r="5">
      <c r="B5" s="74" t="s">
        <v>99</v>
      </c>
      <c r="C5" s="14"/>
      <c r="D5" s="63"/>
      <c r="E5" s="64"/>
      <c r="F5" s="65"/>
      <c r="G5" s="66"/>
      <c r="H5" s="67"/>
    </row>
    <row r="6">
      <c r="B6" s="68" t="s">
        <v>78</v>
      </c>
      <c r="C6" s="68" t="s">
        <v>23</v>
      </c>
      <c r="D6" s="69" t="n">
        <v>138</v>
      </c>
      <c r="E6" s="70" t="n">
        <v>666</v>
      </c>
      <c r="F6" s="71" t="n">
        <v>393</v>
      </c>
      <c r="G6" s="72" t="n">
        <v>88</v>
      </c>
      <c r="H6" s="73" t="n">
        <v>309</v>
      </c>
    </row>
    <row r="7">
      <c r="B7" s="14" t="s">
        <v>100</v>
      </c>
      <c r="C7" s="14" t="s">
        <v>127</v>
      </c>
      <c r="D7" s="63" t="n">
        <v>15</v>
      </c>
      <c r="E7" s="64" t="n">
        <v>29</v>
      </c>
      <c r="F7" s="65" t="n">
        <v>23</v>
      </c>
      <c r="G7" s="66" t="n">
        <v>0</v>
      </c>
      <c r="H7" s="67" t="n">
        <v>0</v>
      </c>
    </row>
    <row r="8">
      <c r="B8" s="14" t="s">
        <v>100</v>
      </c>
      <c r="C8" s="14" t="s">
        <v>128</v>
      </c>
      <c r="D8" s="63" t="n">
        <v>14</v>
      </c>
      <c r="E8" s="64" t="n">
        <v>65</v>
      </c>
      <c r="F8" s="65" t="n">
        <v>40</v>
      </c>
      <c r="G8" s="66" t="n">
        <v>0</v>
      </c>
      <c r="H8" s="67" t="n">
        <v>0</v>
      </c>
    </row>
    <row r="9">
      <c r="B9" s="14" t="s">
        <v>101</v>
      </c>
      <c r="C9" s="14" t="s">
        <v>129</v>
      </c>
      <c r="D9" s="63" t="n">
        <v>0</v>
      </c>
      <c r="E9" s="64" t="n">
        <v>8</v>
      </c>
      <c r="F9" s="65" t="n">
        <v>0</v>
      </c>
      <c r="G9" s="66" t="n">
        <v>0</v>
      </c>
      <c r="H9" s="67" t="n">
        <v>0</v>
      </c>
    </row>
    <row r="10">
      <c r="B10" s="14" t="s">
        <v>102</v>
      </c>
      <c r="C10" s="14" t="s">
        <v>130</v>
      </c>
      <c r="D10" s="63" t="n">
        <v>3</v>
      </c>
      <c r="E10" s="64" t="n">
        <v>43</v>
      </c>
      <c r="F10" s="65" t="n">
        <v>53</v>
      </c>
      <c r="G10" s="66" t="n">
        <v>0</v>
      </c>
      <c r="H10" s="67" t="n">
        <v>0</v>
      </c>
    </row>
    <row r="11">
      <c r="B11" s="14" t="s">
        <v>102</v>
      </c>
      <c r="C11" s="14" t="s">
        <v>131</v>
      </c>
      <c r="D11" s="63" t="n">
        <v>8</v>
      </c>
      <c r="E11" s="64" t="n">
        <v>0</v>
      </c>
      <c r="F11" s="65" t="n">
        <v>0</v>
      </c>
      <c r="G11" s="66" t="n">
        <v>0</v>
      </c>
      <c r="H11" s="67" t="n">
        <v>0</v>
      </c>
    </row>
    <row r="12">
      <c r="B12" s="14" t="s">
        <v>103</v>
      </c>
      <c r="C12" s="14" t="s">
        <v>132</v>
      </c>
      <c r="D12" s="63" t="n">
        <v>10</v>
      </c>
      <c r="E12" s="64" t="n">
        <v>36</v>
      </c>
      <c r="F12" s="65" t="n">
        <v>21</v>
      </c>
      <c r="G12" s="66" t="n">
        <v>0</v>
      </c>
      <c r="H12" s="67" t="n">
        <v>0</v>
      </c>
    </row>
    <row r="13">
      <c r="B13" s="14" t="s">
        <v>104</v>
      </c>
      <c r="C13" s="14" t="s">
        <v>133</v>
      </c>
      <c r="D13" s="63" t="n">
        <v>0</v>
      </c>
      <c r="E13" s="64" t="n">
        <v>6</v>
      </c>
      <c r="F13" s="65" t="n">
        <v>0</v>
      </c>
      <c r="G13" s="66" t="n">
        <v>0</v>
      </c>
      <c r="H13" s="67" t="n">
        <v>0</v>
      </c>
    </row>
    <row r="14">
      <c r="B14" s="14" t="s">
        <v>105</v>
      </c>
      <c r="C14" s="14" t="s">
        <v>134</v>
      </c>
      <c r="D14" s="63" t="n">
        <v>0</v>
      </c>
      <c r="E14" s="64" t="n">
        <v>53</v>
      </c>
      <c r="F14" s="65" t="n">
        <v>0</v>
      </c>
      <c r="G14" s="66" t="n">
        <v>0</v>
      </c>
      <c r="H14" s="67" t="n">
        <v>0</v>
      </c>
    </row>
    <row r="15">
      <c r="B15" s="14" t="s">
        <v>106</v>
      </c>
      <c r="C15" s="14" t="s">
        <v>135</v>
      </c>
      <c r="D15" s="63" t="n">
        <v>0</v>
      </c>
      <c r="E15" s="64" t="n">
        <v>15</v>
      </c>
      <c r="F15" s="65" t="n">
        <v>17</v>
      </c>
      <c r="G15" s="66" t="n">
        <v>0</v>
      </c>
      <c r="H15" s="67" t="n">
        <v>0</v>
      </c>
    </row>
    <row r="16">
      <c r="B16" s="14" t="s">
        <v>106</v>
      </c>
      <c r="C16" s="14" t="s">
        <v>136</v>
      </c>
      <c r="D16" s="63" t="n">
        <v>12</v>
      </c>
      <c r="E16" s="64" t="n">
        <v>57</v>
      </c>
      <c r="F16" s="65" t="n">
        <v>27</v>
      </c>
      <c r="G16" s="66" t="n">
        <v>20</v>
      </c>
      <c r="H16" s="67" t="n">
        <v>0</v>
      </c>
    </row>
    <row r="17">
      <c r="B17" s="14" t="s">
        <v>107</v>
      </c>
      <c r="C17" s="14" t="s">
        <v>137</v>
      </c>
      <c r="D17" s="63" t="n">
        <v>0</v>
      </c>
      <c r="E17" s="64" t="n">
        <v>0</v>
      </c>
      <c r="F17" s="65" t="n">
        <v>0</v>
      </c>
      <c r="G17" s="66" t="n">
        <v>0</v>
      </c>
      <c r="H17" s="67" t="n">
        <v>39</v>
      </c>
    </row>
    <row r="18">
      <c r="B18" s="14" t="s">
        <v>108</v>
      </c>
      <c r="C18" s="14" t="s">
        <v>138</v>
      </c>
      <c r="D18" s="63" t="n">
        <v>0</v>
      </c>
      <c r="E18" s="64" t="n">
        <v>23</v>
      </c>
      <c r="F18" s="65" t="n">
        <v>12</v>
      </c>
      <c r="G18" s="66" t="n">
        <v>0</v>
      </c>
      <c r="H18" s="67" t="n">
        <v>0</v>
      </c>
    </row>
    <row r="19">
      <c r="B19" s="14" t="s">
        <v>109</v>
      </c>
      <c r="C19" s="14" t="s">
        <v>134</v>
      </c>
      <c r="D19" s="63" t="n">
        <v>20</v>
      </c>
      <c r="E19" s="64" t="n">
        <v>0</v>
      </c>
      <c r="F19" s="65" t="n">
        <v>0</v>
      </c>
      <c r="G19" s="66" t="n">
        <v>0</v>
      </c>
      <c r="H19" s="67" t="n">
        <v>0</v>
      </c>
    </row>
    <row r="20">
      <c r="B20" s="14" t="s">
        <v>110</v>
      </c>
      <c r="C20" s="14" t="s">
        <v>139</v>
      </c>
      <c r="D20" s="63" t="n">
        <v>0</v>
      </c>
      <c r="E20" s="64" t="n">
        <v>19</v>
      </c>
      <c r="F20" s="65" t="n">
        <v>16</v>
      </c>
      <c r="G20" s="66" t="n">
        <v>0</v>
      </c>
      <c r="H20" s="67" t="n">
        <v>0</v>
      </c>
    </row>
    <row r="21">
      <c r="B21" s="14" t="s">
        <v>111</v>
      </c>
      <c r="C21" s="14" t="s">
        <v>127</v>
      </c>
      <c r="D21" s="63" t="n">
        <v>9</v>
      </c>
      <c r="E21" s="64" t="n">
        <v>0</v>
      </c>
      <c r="F21" s="65" t="n">
        <v>0</v>
      </c>
      <c r="G21" s="66" t="n">
        <v>0</v>
      </c>
      <c r="H21" s="67" t="n">
        <v>0</v>
      </c>
    </row>
    <row r="22">
      <c r="B22" s="14" t="s">
        <v>112</v>
      </c>
      <c r="C22" s="14" t="s">
        <v>127</v>
      </c>
      <c r="D22" s="63" t="n">
        <v>11</v>
      </c>
      <c r="E22" s="64" t="n">
        <v>0</v>
      </c>
      <c r="F22" s="65" t="n">
        <v>0</v>
      </c>
      <c r="G22" s="66" t="n">
        <v>0</v>
      </c>
      <c r="H22" s="67" t="n">
        <v>0</v>
      </c>
    </row>
    <row r="23">
      <c r="B23" s="14" t="s">
        <v>113</v>
      </c>
      <c r="C23" s="14" t="s">
        <v>140</v>
      </c>
      <c r="D23" s="63" t="n">
        <v>0</v>
      </c>
      <c r="E23" s="64" t="n">
        <v>0</v>
      </c>
      <c r="F23" s="65" t="n">
        <v>0</v>
      </c>
      <c r="G23" s="66" t="n">
        <v>0</v>
      </c>
      <c r="H23" s="67" t="n">
        <v>184</v>
      </c>
    </row>
    <row r="24">
      <c r="B24" s="14" t="s">
        <v>114</v>
      </c>
      <c r="C24" s="14" t="s">
        <v>141</v>
      </c>
      <c r="D24" s="63" t="n">
        <v>0</v>
      </c>
      <c r="E24" s="64" t="n">
        <v>16</v>
      </c>
      <c r="F24" s="65" t="n">
        <v>0</v>
      </c>
      <c r="G24" s="66" t="n">
        <v>0</v>
      </c>
      <c r="H24" s="67" t="n">
        <v>0</v>
      </c>
    </row>
    <row r="25">
      <c r="B25" s="14" t="s">
        <v>115</v>
      </c>
      <c r="C25" s="14" t="s">
        <v>127</v>
      </c>
      <c r="D25" s="63" t="n">
        <v>0</v>
      </c>
      <c r="E25" s="64" t="n">
        <v>35</v>
      </c>
      <c r="F25" s="65" t="n">
        <v>34</v>
      </c>
      <c r="G25" s="66" t="n">
        <v>0</v>
      </c>
      <c r="H25" s="67" t="n">
        <v>0</v>
      </c>
    </row>
    <row r="26">
      <c r="B26" s="14" t="s">
        <v>116</v>
      </c>
      <c r="C26" s="14" t="s">
        <v>142</v>
      </c>
      <c r="D26" s="63" t="n">
        <v>0</v>
      </c>
      <c r="E26" s="64" t="n">
        <v>15</v>
      </c>
      <c r="F26" s="65" t="n">
        <v>17</v>
      </c>
      <c r="G26" s="66" t="n">
        <v>0</v>
      </c>
      <c r="H26" s="67" t="n">
        <v>0</v>
      </c>
    </row>
    <row r="27">
      <c r="B27" s="14" t="s">
        <v>117</v>
      </c>
      <c r="C27" s="14" t="s">
        <v>134</v>
      </c>
      <c r="D27" s="63" t="n">
        <v>19</v>
      </c>
      <c r="E27" s="64" t="n">
        <v>79</v>
      </c>
      <c r="F27" s="65" t="n">
        <v>25</v>
      </c>
      <c r="G27" s="66" t="n">
        <v>0</v>
      </c>
      <c r="H27" s="67" t="n">
        <v>0</v>
      </c>
    </row>
    <row r="28">
      <c r="B28" s="14" t="s">
        <v>117</v>
      </c>
      <c r="C28" s="14" t="s">
        <v>143</v>
      </c>
      <c r="D28" s="63" t="n">
        <v>0</v>
      </c>
      <c r="E28" s="64" t="n">
        <v>48</v>
      </c>
      <c r="F28" s="65" t="n">
        <v>27</v>
      </c>
      <c r="G28" s="66" t="n">
        <v>3</v>
      </c>
      <c r="H28" s="67" t="n">
        <v>0</v>
      </c>
    </row>
    <row r="29">
      <c r="B29" s="14" t="s">
        <v>117</v>
      </c>
      <c r="C29" s="14" t="s">
        <v>144</v>
      </c>
      <c r="D29" s="63" t="n">
        <v>0</v>
      </c>
      <c r="E29" s="64" t="n">
        <v>0</v>
      </c>
      <c r="F29" s="65" t="n">
        <v>0</v>
      </c>
      <c r="G29" s="66" t="n">
        <v>0</v>
      </c>
      <c r="H29" s="67" t="n">
        <v>18</v>
      </c>
    </row>
    <row r="30">
      <c r="B30" s="14" t="s">
        <v>118</v>
      </c>
      <c r="C30" s="14" t="s">
        <v>145</v>
      </c>
      <c r="D30" s="63" t="n">
        <v>0</v>
      </c>
      <c r="E30" s="64" t="n">
        <v>0</v>
      </c>
      <c r="F30" s="65" t="n">
        <v>8</v>
      </c>
      <c r="G30" s="66" t="n">
        <v>63</v>
      </c>
      <c r="H30" s="67" t="n">
        <v>0</v>
      </c>
    </row>
    <row r="31">
      <c r="B31" s="14" t="s">
        <v>119</v>
      </c>
      <c r="C31" s="14" t="s">
        <v>146</v>
      </c>
      <c r="D31" s="63" t="n">
        <v>0</v>
      </c>
      <c r="E31" s="64" t="n">
        <v>10</v>
      </c>
      <c r="F31" s="65" t="n">
        <v>13</v>
      </c>
      <c r="G31" s="66" t="n">
        <v>0</v>
      </c>
      <c r="H31" s="67" t="n">
        <v>0</v>
      </c>
    </row>
    <row r="32">
      <c r="B32" s="14" t="s">
        <v>120</v>
      </c>
      <c r="C32" s="14" t="s">
        <v>147</v>
      </c>
      <c r="D32" s="63" t="n">
        <v>0</v>
      </c>
      <c r="E32" s="64" t="n">
        <v>16</v>
      </c>
      <c r="F32" s="65" t="n">
        <v>19</v>
      </c>
      <c r="G32" s="66" t="n">
        <v>2</v>
      </c>
      <c r="H32" s="67" t="n">
        <v>0</v>
      </c>
    </row>
    <row r="33">
      <c r="B33" s="14" t="s">
        <v>121</v>
      </c>
      <c r="C33" s="14" t="s">
        <v>134</v>
      </c>
      <c r="D33" s="63" t="n">
        <v>9</v>
      </c>
      <c r="E33" s="64" t="n">
        <v>32</v>
      </c>
      <c r="F33" s="65" t="n">
        <v>0</v>
      </c>
      <c r="G33" s="66" t="n">
        <v>0</v>
      </c>
      <c r="H33" s="67" t="n">
        <v>0</v>
      </c>
    </row>
    <row r="34">
      <c r="B34" s="14" t="s">
        <v>121</v>
      </c>
      <c r="C34" s="14" t="s">
        <v>148</v>
      </c>
      <c r="D34" s="63" t="n">
        <v>0</v>
      </c>
      <c r="E34" s="64" t="n">
        <v>0</v>
      </c>
      <c r="F34" s="65" t="n">
        <v>0</v>
      </c>
      <c r="G34" s="66" t="n">
        <v>0</v>
      </c>
      <c r="H34" s="67" t="n">
        <v>10</v>
      </c>
    </row>
    <row r="35">
      <c r="B35" s="14" t="s">
        <v>122</v>
      </c>
      <c r="C35" s="14" t="s">
        <v>149</v>
      </c>
      <c r="D35" s="63" t="n">
        <v>0</v>
      </c>
      <c r="E35" s="64" t="n">
        <v>0</v>
      </c>
      <c r="F35" s="65" t="n">
        <v>0</v>
      </c>
      <c r="G35" s="66" t="n">
        <v>0</v>
      </c>
      <c r="H35" s="67" t="n">
        <v>39</v>
      </c>
    </row>
    <row r="36">
      <c r="B36" s="14" t="s">
        <v>123</v>
      </c>
      <c r="C36" s="14" t="s">
        <v>134</v>
      </c>
      <c r="D36" s="63" t="n">
        <v>8</v>
      </c>
      <c r="E36" s="64" t="n">
        <v>37</v>
      </c>
      <c r="F36" s="65" t="n">
        <v>0</v>
      </c>
      <c r="G36" s="66" t="n">
        <v>0</v>
      </c>
      <c r="H36" s="67" t="n">
        <v>0</v>
      </c>
    </row>
    <row r="37">
      <c r="B37" s="14" t="s">
        <v>124</v>
      </c>
      <c r="C37" s="14" t="s">
        <v>150</v>
      </c>
      <c r="D37" s="63" t="n">
        <v>0</v>
      </c>
      <c r="E37" s="64" t="n">
        <v>0</v>
      </c>
      <c r="F37" s="65" t="n">
        <v>0</v>
      </c>
      <c r="G37" s="66" t="n">
        <v>0</v>
      </c>
      <c r="H37" s="67" t="n">
        <v>19</v>
      </c>
    </row>
    <row r="38">
      <c r="B38" s="14" t="s">
        <v>125</v>
      </c>
      <c r="C38" s="14" t="s">
        <v>151</v>
      </c>
      <c r="D38" s="63" t="n">
        <v>0</v>
      </c>
      <c r="E38" s="64" t="n">
        <v>24</v>
      </c>
      <c r="F38" s="65" t="n">
        <v>32</v>
      </c>
      <c r="G38" s="66" t="n">
        <v>0</v>
      </c>
      <c r="H38" s="67" t="n">
        <v>0</v>
      </c>
    </row>
    <row r="39">
      <c r="B39" s="14" t="s">
        <v>126</v>
      </c>
      <c r="C39" s="14" t="s">
        <v>133</v>
      </c>
      <c r="D39" s="63" t="n">
        <v>0</v>
      </c>
      <c r="E39" s="64" t="n">
        <v>0</v>
      </c>
      <c r="F39" s="65" t="n">
        <v>9</v>
      </c>
      <c r="G39" s="66" t="n">
        <v>0</v>
      </c>
      <c r="H39" s="67" t="n">
        <v>0</v>
      </c>
    </row>
    <row r="40">
      <c r="B40" s="74" t="s">
        <v>152</v>
      </c>
      <c r="C40" s="14"/>
      <c r="D40" s="75"/>
      <c r="E40" s="76"/>
      <c r="F40" s="77"/>
      <c r="G40" s="78"/>
      <c r="H40" s="79"/>
    </row>
    <row r="41">
      <c r="B41" s="68" t="s">
        <v>78</v>
      </c>
      <c r="C41" s="68" t="s">
        <v>23</v>
      </c>
      <c r="D41" s="80" t="n">
        <v>80</v>
      </c>
      <c r="E41" s="81" t="n">
        <v>289</v>
      </c>
      <c r="F41" s="82" t="n">
        <v>165</v>
      </c>
      <c r="G41" s="83" t="n">
        <v>38</v>
      </c>
      <c r="H41" s="84" t="n">
        <v>0</v>
      </c>
    </row>
    <row r="42">
      <c r="B42" s="14" t="s">
        <v>153</v>
      </c>
      <c r="C42" s="14" t="s">
        <v>159</v>
      </c>
      <c r="D42" s="75" t="n">
        <v>13</v>
      </c>
      <c r="E42" s="76" t="n">
        <v>51</v>
      </c>
      <c r="F42" s="77" t="n">
        <v>36</v>
      </c>
      <c r="G42" s="78" t="n">
        <v>7</v>
      </c>
      <c r="H42" s="79" t="n">
        <v>0</v>
      </c>
    </row>
    <row r="43">
      <c r="B43" s="14" t="s">
        <v>154</v>
      </c>
      <c r="C43" s="14" t="s">
        <v>159</v>
      </c>
      <c r="D43" s="75" t="n">
        <v>12</v>
      </c>
      <c r="E43" s="76" t="n">
        <v>38</v>
      </c>
      <c r="F43" s="77" t="n">
        <v>22</v>
      </c>
      <c r="G43" s="78" t="n">
        <v>0</v>
      </c>
      <c r="H43" s="79" t="n">
        <v>0</v>
      </c>
    </row>
    <row r="44">
      <c r="B44" s="14" t="s">
        <v>155</v>
      </c>
      <c r="C44" s="14" t="s">
        <v>159</v>
      </c>
      <c r="D44" s="75" t="n">
        <v>8</v>
      </c>
      <c r="E44" s="76" t="n">
        <v>38</v>
      </c>
      <c r="F44" s="77" t="n">
        <v>25</v>
      </c>
      <c r="G44" s="78" t="n">
        <v>1</v>
      </c>
      <c r="H44" s="79" t="n">
        <v>0</v>
      </c>
    </row>
    <row r="45">
      <c r="B45" s="14" t="s">
        <v>117</v>
      </c>
      <c r="C45" s="14" t="s">
        <v>159</v>
      </c>
      <c r="D45" s="75" t="n">
        <v>7</v>
      </c>
      <c r="E45" s="76" t="n">
        <v>34</v>
      </c>
      <c r="F45" s="77" t="n">
        <v>17</v>
      </c>
      <c r="G45" s="78" t="n">
        <v>0</v>
      </c>
      <c r="H45" s="79" t="n">
        <v>0</v>
      </c>
    </row>
    <row r="46">
      <c r="B46" s="14" t="s">
        <v>156</v>
      </c>
      <c r="C46" s="14" t="s">
        <v>160</v>
      </c>
      <c r="D46" s="75" t="n">
        <v>14</v>
      </c>
      <c r="E46" s="76" t="n">
        <v>42</v>
      </c>
      <c r="F46" s="77" t="n">
        <v>22</v>
      </c>
      <c r="G46" s="78" t="n">
        <v>19</v>
      </c>
      <c r="H46" s="79" t="n">
        <v>0</v>
      </c>
    </row>
    <row r="47">
      <c r="B47" s="14" t="s">
        <v>157</v>
      </c>
      <c r="C47" s="14" t="s">
        <v>159</v>
      </c>
      <c r="D47" s="75" t="n">
        <v>11</v>
      </c>
      <c r="E47" s="76" t="n">
        <v>54</v>
      </c>
      <c r="F47" s="77" t="n">
        <v>28</v>
      </c>
      <c r="G47" s="78" t="n">
        <v>11</v>
      </c>
      <c r="H47" s="79" t="n">
        <v>0</v>
      </c>
    </row>
    <row r="48">
      <c r="B48" s="27" t="s">
        <v>158</v>
      </c>
      <c r="C48" s="27" t="s">
        <v>159</v>
      </c>
      <c r="D48" s="85" t="n">
        <v>15</v>
      </c>
      <c r="E48" s="86" t="n">
        <v>32</v>
      </c>
      <c r="F48" s="87" t="n">
        <v>15</v>
      </c>
      <c r="G48" s="88" t="n">
        <v>0</v>
      </c>
      <c r="H48" s="89" t="n">
        <v>0</v>
      </c>
    </row>
    <row r="50" ht="16.1481481481481" customHeight="1">
      <c r="B50" s="40" t="s">
        <v>161</v>
      </c>
    </row>
    <row r="51">
      <c r="B51" s="40" t="s">
        <v>92</v>
      </c>
    </row>
    <row r="52">
      <c r="B52" s="40" t="s">
        <v>162</v>
      </c>
    </row>
  </sheetData>
  <mergeCells count="5">
    <mergeCell ref="B5:H5"/>
    <mergeCell ref="B40:H40"/>
    <mergeCell ref="B50:H50"/>
    <mergeCell ref="B51:H51"/>
    <mergeCell ref="B52:H52"/>
  </mergeCells>
  <pageMargins left="0.7" right="0.7" top="0.75" bottom="0.75" header="0.3" footer="0.3"/>
  <pageSetup paperSize="9" orientation="landscape" scale="50" fitToWidth="0" fitToHeight="0" horizontalDpi="300" verticalDpi="300"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17.71" hidden="0" customWidth="1"/>
    <col min="3" max="3" width="34.71" hidden="0" customWidth="1"/>
    <col min="4" max="4" width="10.71" hidden="0" customWidth="1"/>
    <col min="5" max="5" width="10.71" hidden="0" customWidth="1"/>
    <col min="6" max="6" width="10.71" hidden="0" customWidth="1"/>
    <col min="7" max="7" width="10.71" hidden="0" customWidth="1"/>
  </cols>
  <sheetData>
    <row r="1">
      <c r="B1" s="3" t="s">
        <v>8</v>
      </c>
    </row>
    <row r="4">
      <c r="B4" s="12" t="s">
        <v>94</v>
      </c>
      <c r="C4" s="12" t="s">
        <v>163</v>
      </c>
      <c r="D4" s="13" t="s">
        <v>78</v>
      </c>
      <c r="E4" s="13" t="s">
        <v>164</v>
      </c>
      <c r="F4" s="13" t="s">
        <v>81</v>
      </c>
      <c r="G4" s="13" t="s">
        <v>165</v>
      </c>
    </row>
    <row r="5">
      <c r="B5" s="68" t="s">
        <v>166</v>
      </c>
      <c r="C5" s="68" t="s">
        <v>23</v>
      </c>
      <c r="D5" s="94" t="n">
        <v>1117</v>
      </c>
      <c r="E5" s="95" t="n">
        <v>237</v>
      </c>
      <c r="F5" s="96" t="n">
        <v>533</v>
      </c>
      <c r="G5" s="97" t="n">
        <v>347</v>
      </c>
    </row>
    <row r="6">
      <c r="B6" s="14" t="s">
        <v>100</v>
      </c>
      <c r="C6" s="14" t="s">
        <v>180</v>
      </c>
      <c r="D6" s="90" t="n">
        <v>31</v>
      </c>
      <c r="E6" s="91" t="n">
        <v>0</v>
      </c>
      <c r="F6" s="92" t="n">
        <v>8</v>
      </c>
      <c r="G6" s="93" t="n">
        <v>23</v>
      </c>
    </row>
    <row r="7">
      <c r="B7" s="14" t="s">
        <v>100</v>
      </c>
      <c r="C7" s="14" t="s">
        <v>181</v>
      </c>
      <c r="D7" s="90" t="n">
        <v>18</v>
      </c>
      <c r="E7" s="91" t="n">
        <v>18</v>
      </c>
      <c r="F7" s="92" t="n">
        <v>0</v>
      </c>
      <c r="G7" s="93" t="n">
        <v>0</v>
      </c>
    </row>
    <row r="8">
      <c r="B8" s="14" t="s">
        <v>167</v>
      </c>
      <c r="C8" s="14" t="s">
        <v>182</v>
      </c>
      <c r="D8" s="90" t="n">
        <v>20</v>
      </c>
      <c r="E8" s="91" t="n">
        <v>0</v>
      </c>
      <c r="F8" s="92" t="n">
        <v>20</v>
      </c>
      <c r="G8" s="93" t="n">
        <v>0</v>
      </c>
    </row>
    <row r="9">
      <c r="B9" s="14" t="s">
        <v>168</v>
      </c>
      <c r="C9" s="14" t="s">
        <v>183</v>
      </c>
      <c r="D9" s="90" t="n">
        <v>46</v>
      </c>
      <c r="E9" s="91" t="n">
        <v>5</v>
      </c>
      <c r="F9" s="92" t="n">
        <v>27</v>
      </c>
      <c r="G9" s="93" t="n">
        <v>14</v>
      </c>
    </row>
    <row r="10">
      <c r="B10" s="14" t="s">
        <v>103</v>
      </c>
      <c r="C10" s="14" t="s">
        <v>184</v>
      </c>
      <c r="D10" s="90" t="n">
        <v>34</v>
      </c>
      <c r="E10" s="91" t="n">
        <v>0</v>
      </c>
      <c r="F10" s="92" t="n">
        <v>0</v>
      </c>
      <c r="G10" s="93" t="n">
        <v>34</v>
      </c>
    </row>
    <row r="11">
      <c r="B11" s="14" t="s">
        <v>103</v>
      </c>
      <c r="C11" s="14" t="s">
        <v>185</v>
      </c>
      <c r="D11" s="90" t="n">
        <v>22</v>
      </c>
      <c r="E11" s="91" t="n">
        <v>11</v>
      </c>
      <c r="F11" s="92" t="n">
        <v>11</v>
      </c>
      <c r="G11" s="93" t="n">
        <v>0</v>
      </c>
    </row>
    <row r="12">
      <c r="B12" s="14" t="s">
        <v>103</v>
      </c>
      <c r="C12" s="14" t="s">
        <v>186</v>
      </c>
      <c r="D12" s="90" t="n">
        <v>14</v>
      </c>
      <c r="E12" s="91" t="n">
        <v>0</v>
      </c>
      <c r="F12" s="92" t="n">
        <v>14</v>
      </c>
      <c r="G12" s="93" t="n">
        <v>0</v>
      </c>
    </row>
    <row r="13">
      <c r="B13" s="14" t="s">
        <v>104</v>
      </c>
      <c r="C13" s="14" t="s">
        <v>187</v>
      </c>
      <c r="D13" s="90" t="n">
        <v>26</v>
      </c>
      <c r="E13" s="91" t="n">
        <v>26</v>
      </c>
      <c r="F13" s="92" t="n">
        <v>0</v>
      </c>
      <c r="G13" s="93" t="n">
        <v>0</v>
      </c>
    </row>
    <row r="14">
      <c r="B14" s="14" t="s">
        <v>169</v>
      </c>
      <c r="C14" s="14" t="s">
        <v>188</v>
      </c>
      <c r="D14" s="90" t="n">
        <v>15</v>
      </c>
      <c r="E14" s="91" t="n">
        <v>0</v>
      </c>
      <c r="F14" s="92" t="n">
        <v>6</v>
      </c>
      <c r="G14" s="93" t="n">
        <v>9</v>
      </c>
    </row>
    <row r="15">
      <c r="B15" s="14" t="s">
        <v>170</v>
      </c>
      <c r="C15" s="14" t="s">
        <v>189</v>
      </c>
      <c r="D15" s="90" t="n">
        <v>14</v>
      </c>
      <c r="E15" s="91" t="n">
        <v>0</v>
      </c>
      <c r="F15" s="92" t="n">
        <v>14</v>
      </c>
      <c r="G15" s="93" t="n">
        <v>0</v>
      </c>
    </row>
    <row r="16">
      <c r="B16" s="14" t="s">
        <v>153</v>
      </c>
      <c r="C16" s="14" t="s">
        <v>190</v>
      </c>
      <c r="D16" s="90" t="n">
        <v>29</v>
      </c>
      <c r="E16" s="91" t="n">
        <v>29</v>
      </c>
      <c r="F16" s="92" t="n">
        <v>0</v>
      </c>
      <c r="G16" s="93" t="n">
        <v>0</v>
      </c>
    </row>
    <row r="17">
      <c r="B17" s="14" t="s">
        <v>153</v>
      </c>
      <c r="C17" s="14" t="s">
        <v>191</v>
      </c>
      <c r="D17" s="90" t="n">
        <v>62</v>
      </c>
      <c r="E17" s="91" t="n">
        <v>0</v>
      </c>
      <c r="F17" s="92" t="n">
        <v>16</v>
      </c>
      <c r="G17" s="93" t="n">
        <v>46</v>
      </c>
    </row>
    <row r="18">
      <c r="B18" s="14" t="s">
        <v>171</v>
      </c>
      <c r="C18" s="14" t="s">
        <v>192</v>
      </c>
      <c r="D18" s="90" t="n">
        <v>35</v>
      </c>
      <c r="E18" s="91" t="n">
        <v>0</v>
      </c>
      <c r="F18" s="92" t="n">
        <v>35</v>
      </c>
      <c r="G18" s="93" t="n">
        <v>0</v>
      </c>
    </row>
    <row r="19">
      <c r="B19" s="14" t="s">
        <v>172</v>
      </c>
      <c r="C19" s="14" t="s">
        <v>193</v>
      </c>
      <c r="D19" s="90" t="n">
        <v>28</v>
      </c>
      <c r="E19" s="91" t="n">
        <v>0</v>
      </c>
      <c r="F19" s="92" t="n">
        <v>1</v>
      </c>
      <c r="G19" s="93" t="n">
        <v>27</v>
      </c>
    </row>
    <row r="20">
      <c r="B20" s="14" t="s">
        <v>173</v>
      </c>
      <c r="C20" s="14" t="s">
        <v>194</v>
      </c>
      <c r="D20" s="90" t="n">
        <v>8</v>
      </c>
      <c r="E20" s="91" t="n">
        <v>0</v>
      </c>
      <c r="F20" s="92" t="n">
        <v>8</v>
      </c>
      <c r="G20" s="93" t="n">
        <v>0</v>
      </c>
    </row>
    <row r="21">
      <c r="B21" s="14" t="s">
        <v>154</v>
      </c>
      <c r="C21" s="14" t="s">
        <v>195</v>
      </c>
      <c r="D21" s="90" t="n">
        <v>62</v>
      </c>
      <c r="E21" s="91" t="n">
        <v>0</v>
      </c>
      <c r="F21" s="92" t="n">
        <v>24</v>
      </c>
      <c r="G21" s="93" t="n">
        <v>38</v>
      </c>
    </row>
    <row r="22">
      <c r="B22" s="14" t="s">
        <v>108</v>
      </c>
      <c r="C22" s="14" t="s">
        <v>196</v>
      </c>
      <c r="D22" s="90" t="n">
        <v>73</v>
      </c>
      <c r="E22" s="91" t="n">
        <v>17</v>
      </c>
      <c r="F22" s="92" t="n">
        <v>56</v>
      </c>
      <c r="G22" s="93" t="n">
        <v>0</v>
      </c>
    </row>
    <row r="23">
      <c r="B23" s="14" t="s">
        <v>108</v>
      </c>
      <c r="C23" s="14" t="s">
        <v>197</v>
      </c>
      <c r="D23" s="90" t="n">
        <v>10</v>
      </c>
      <c r="E23" s="91" t="n">
        <v>10</v>
      </c>
      <c r="F23" s="92" t="n">
        <v>0</v>
      </c>
      <c r="G23" s="93" t="n">
        <v>0</v>
      </c>
    </row>
    <row r="24">
      <c r="B24" s="14" t="s">
        <v>108</v>
      </c>
      <c r="C24" s="14" t="s">
        <v>198</v>
      </c>
      <c r="D24" s="90" t="n">
        <v>13</v>
      </c>
      <c r="E24" s="91" t="n">
        <v>0</v>
      </c>
      <c r="F24" s="92" t="n">
        <v>0</v>
      </c>
      <c r="G24" s="93" t="n">
        <v>13</v>
      </c>
    </row>
    <row r="25">
      <c r="B25" s="14" t="s">
        <v>113</v>
      </c>
      <c r="C25" s="14" t="s">
        <v>199</v>
      </c>
      <c r="D25" s="90" t="n">
        <v>5</v>
      </c>
      <c r="E25" s="91" t="n">
        <v>0</v>
      </c>
      <c r="F25" s="92" t="n">
        <v>5</v>
      </c>
      <c r="G25" s="93" t="n">
        <v>0</v>
      </c>
    </row>
    <row r="26">
      <c r="B26" s="14" t="s">
        <v>174</v>
      </c>
      <c r="C26" s="14" t="s">
        <v>200</v>
      </c>
      <c r="D26" s="90" t="n">
        <v>52</v>
      </c>
      <c r="E26" s="91" t="n">
        <v>0</v>
      </c>
      <c r="F26" s="92" t="n">
        <v>32</v>
      </c>
      <c r="G26" s="93" t="n">
        <v>20</v>
      </c>
    </row>
    <row r="27">
      <c r="B27" s="14" t="s">
        <v>175</v>
      </c>
      <c r="C27" s="14" t="s">
        <v>201</v>
      </c>
      <c r="D27" s="90" t="n">
        <v>25</v>
      </c>
      <c r="E27" s="91" t="n">
        <v>3</v>
      </c>
      <c r="F27" s="92" t="n">
        <v>22</v>
      </c>
      <c r="G27" s="93" t="n">
        <v>0</v>
      </c>
    </row>
    <row r="28">
      <c r="B28" s="14" t="s">
        <v>117</v>
      </c>
      <c r="C28" s="14" t="s">
        <v>202</v>
      </c>
      <c r="D28" s="90" t="n">
        <v>65</v>
      </c>
      <c r="E28" s="91" t="n">
        <v>34</v>
      </c>
      <c r="F28" s="92" t="n">
        <v>21</v>
      </c>
      <c r="G28" s="93" t="n">
        <v>10</v>
      </c>
    </row>
    <row r="29">
      <c r="B29" s="14" t="s">
        <v>117</v>
      </c>
      <c r="C29" s="14" t="s">
        <v>203</v>
      </c>
      <c r="D29" s="90" t="n">
        <v>28</v>
      </c>
      <c r="E29" s="91" t="n">
        <v>0</v>
      </c>
      <c r="F29" s="92" t="n">
        <v>0</v>
      </c>
      <c r="G29" s="93" t="n">
        <v>28</v>
      </c>
    </row>
    <row r="30">
      <c r="B30" s="14" t="s">
        <v>117</v>
      </c>
      <c r="C30" s="14" t="s">
        <v>204</v>
      </c>
      <c r="D30" s="90" t="n">
        <v>2</v>
      </c>
      <c r="E30" s="91" t="n">
        <v>0</v>
      </c>
      <c r="F30" s="92" t="n">
        <v>2</v>
      </c>
      <c r="G30" s="93" t="n">
        <v>0</v>
      </c>
    </row>
    <row r="31">
      <c r="B31" s="14" t="s">
        <v>176</v>
      </c>
      <c r="C31" s="14" t="s">
        <v>193</v>
      </c>
      <c r="D31" s="90" t="n">
        <v>31</v>
      </c>
      <c r="E31" s="91" t="n">
        <v>3</v>
      </c>
      <c r="F31" s="92" t="n">
        <v>28</v>
      </c>
      <c r="G31" s="93" t="n">
        <v>0</v>
      </c>
    </row>
    <row r="32">
      <c r="B32" s="14" t="s">
        <v>177</v>
      </c>
      <c r="C32" s="14" t="s">
        <v>205</v>
      </c>
      <c r="D32" s="90" t="n">
        <v>173</v>
      </c>
      <c r="E32" s="91" t="n">
        <v>37</v>
      </c>
      <c r="F32" s="92" t="n">
        <v>87</v>
      </c>
      <c r="G32" s="93" t="n">
        <v>49</v>
      </c>
    </row>
    <row r="33">
      <c r="B33" s="14" t="s">
        <v>178</v>
      </c>
      <c r="C33" s="14" t="s">
        <v>206</v>
      </c>
      <c r="D33" s="90" t="n">
        <v>13</v>
      </c>
      <c r="E33" s="91" t="n">
        <v>13</v>
      </c>
      <c r="F33" s="92" t="n">
        <v>0</v>
      </c>
      <c r="G33" s="93" t="n">
        <v>0</v>
      </c>
    </row>
    <row r="34">
      <c r="B34" s="14" t="s">
        <v>178</v>
      </c>
      <c r="C34" s="14" t="s">
        <v>207</v>
      </c>
      <c r="D34" s="90" t="n">
        <v>113</v>
      </c>
      <c r="E34" s="91" t="n">
        <v>27</v>
      </c>
      <c r="F34" s="92" t="n">
        <v>56</v>
      </c>
      <c r="G34" s="93" t="n">
        <v>30</v>
      </c>
    </row>
    <row r="35">
      <c r="B35" s="14" t="s">
        <v>122</v>
      </c>
      <c r="C35" s="14" t="s">
        <v>208</v>
      </c>
      <c r="D35" s="90" t="n">
        <v>13</v>
      </c>
      <c r="E35" s="91" t="n">
        <v>0</v>
      </c>
      <c r="F35" s="92" t="n">
        <v>13</v>
      </c>
      <c r="G35" s="93" t="n">
        <v>0</v>
      </c>
    </row>
    <row r="36">
      <c r="B36" s="27" t="s">
        <v>179</v>
      </c>
      <c r="C36" s="27" t="s">
        <v>209</v>
      </c>
      <c r="D36" s="98" t="n">
        <v>37</v>
      </c>
      <c r="E36" s="99" t="n">
        <v>4</v>
      </c>
      <c r="F36" s="100" t="n">
        <v>27</v>
      </c>
      <c r="G36" s="101" t="n">
        <v>6</v>
      </c>
    </row>
  </sheetData>
  <pageMargins left="0.7" right="0.7" top="0.75" bottom="0.75" header="0.3" footer="0.3"/>
  <pageSetup paperSize="9" orientation="landscape" scale="50" fitToWidth="0" fitToHeight="0" horizontalDpi="300" verticalDpi="300"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23.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s>
  <sheetData>
    <row r="1">
      <c r="B1" s="3" t="s">
        <v>9</v>
      </c>
    </row>
    <row r="4">
      <c r="B4" s="12" t="s">
        <v>23</v>
      </c>
      <c r="C4" s="13" t="s">
        <v>78</v>
      </c>
      <c r="D4" s="13" t="s">
        <v>210</v>
      </c>
      <c r="E4" s="13" t="s">
        <v>80</v>
      </c>
      <c r="F4" s="13" t="s">
        <v>81</v>
      </c>
      <c r="G4" s="13" t="s">
        <v>211</v>
      </c>
      <c r="H4" s="13" t="s">
        <v>212</v>
      </c>
      <c r="I4" s="13" t="s">
        <v>213</v>
      </c>
      <c r="J4" s="13" t="s">
        <v>85</v>
      </c>
      <c r="K4" s="13" t="s">
        <v>86</v>
      </c>
      <c r="L4" s="13" t="s">
        <v>87</v>
      </c>
      <c r="M4" s="13" t="s">
        <v>88</v>
      </c>
    </row>
    <row r="5">
      <c r="B5" s="68" t="s">
        <v>78</v>
      </c>
      <c r="C5" s="113" t="n">
        <v>83014</v>
      </c>
      <c r="D5" s="114" t="n">
        <v>15160</v>
      </c>
      <c r="E5" s="115" t="n">
        <v>622</v>
      </c>
      <c r="F5" s="116" t="n">
        <v>43865</v>
      </c>
      <c r="G5" s="117" t="n">
        <v>9118</v>
      </c>
      <c r="H5" s="118" t="n">
        <v>8285</v>
      </c>
      <c r="I5" s="119" t="n">
        <v>5178</v>
      </c>
      <c r="J5" s="120" t="n">
        <v>500</v>
      </c>
      <c r="K5" s="121" t="n">
        <v>30</v>
      </c>
      <c r="L5" s="122" t="n">
        <v>223</v>
      </c>
      <c r="M5" s="123" t="n">
        <v>33</v>
      </c>
    </row>
    <row r="6">
      <c r="B6" s="14" t="s">
        <v>214</v>
      </c>
      <c r="C6" s="102" t="n">
        <v>40571</v>
      </c>
      <c r="D6" s="103" t="n">
        <v>7295</v>
      </c>
      <c r="E6" s="104" t="n">
        <v>267</v>
      </c>
      <c r="F6" s="105" t="n">
        <v>21477</v>
      </c>
      <c r="G6" s="106" t="n">
        <v>4883</v>
      </c>
      <c r="H6" s="107" t="n">
        <v>4032</v>
      </c>
      <c r="I6" s="108" t="n">
        <v>2309</v>
      </c>
      <c r="J6" s="109" t="n">
        <v>192</v>
      </c>
      <c r="K6" s="110" t="n">
        <v>13</v>
      </c>
      <c r="L6" s="111" t="n">
        <v>90</v>
      </c>
      <c r="M6" s="112" t="n">
        <v>13</v>
      </c>
    </row>
    <row r="7">
      <c r="B7" s="136" t="s">
        <v>215</v>
      </c>
      <c r="C7" s="137" t="s">
        <v>222</v>
      </c>
      <c r="D7" s="137" t="s">
        <v>223</v>
      </c>
      <c r="E7" s="137" t="s">
        <v>225</v>
      </c>
      <c r="F7" s="137" t="n">
        <v>49</v>
      </c>
      <c r="G7" s="137" t="s">
        <v>226</v>
      </c>
      <c r="H7" s="137" t="s">
        <v>227</v>
      </c>
      <c r="I7" s="137" t="s">
        <v>228</v>
      </c>
      <c r="J7" s="137" t="s">
        <v>229</v>
      </c>
      <c r="K7" s="137" t="s">
        <v>230</v>
      </c>
      <c r="L7" s="137" t="s">
        <v>231</v>
      </c>
      <c r="M7" s="137" t="s">
        <v>232</v>
      </c>
    </row>
    <row r="8">
      <c r="B8" s="135" t="s">
        <v>23</v>
      </c>
      <c r="C8" s="135" t="s">
        <v>23</v>
      </c>
      <c r="D8" s="135" t="s">
        <v>23</v>
      </c>
      <c r="E8" s="135" t="s">
        <v>23</v>
      </c>
      <c r="F8" s="135" t="s">
        <v>23</v>
      </c>
      <c r="G8" s="135" t="s">
        <v>23</v>
      </c>
      <c r="H8" s="135" t="s">
        <v>23</v>
      </c>
      <c r="I8" s="135" t="s">
        <v>23</v>
      </c>
      <c r="J8" s="135" t="s">
        <v>23</v>
      </c>
      <c r="K8" s="135" t="s">
        <v>23</v>
      </c>
      <c r="L8" s="135" t="s">
        <v>23</v>
      </c>
      <c r="M8" s="135" t="s">
        <v>23</v>
      </c>
    </row>
    <row r="9">
      <c r="B9" s="14" t="s">
        <v>216</v>
      </c>
      <c r="C9" s="102" t="n">
        <v>22785</v>
      </c>
      <c r="D9" s="103" t="n">
        <v>7642</v>
      </c>
      <c r="E9" s="104" t="n">
        <v>317</v>
      </c>
      <c r="F9" s="105" t="n">
        <v>7187</v>
      </c>
      <c r="G9" s="106" t="n">
        <v>3096</v>
      </c>
      <c r="H9" s="107" t="n">
        <v>2777</v>
      </c>
      <c r="I9" s="108" t="n">
        <v>1766</v>
      </c>
      <c r="J9" s="109" t="s">
        <v>224</v>
      </c>
      <c r="K9" s="110" t="s">
        <v>224</v>
      </c>
      <c r="L9" s="111" t="s">
        <v>224</v>
      </c>
      <c r="M9" s="112" t="s">
        <v>224</v>
      </c>
    </row>
    <row r="10">
      <c r="B10" s="14" t="s">
        <v>217</v>
      </c>
      <c r="C10" s="102" t="n">
        <v>22954</v>
      </c>
      <c r="D10" s="103" t="n">
        <v>7518</v>
      </c>
      <c r="E10" s="104" t="n">
        <v>305</v>
      </c>
      <c r="F10" s="105" t="n">
        <v>7512</v>
      </c>
      <c r="G10" s="106" t="n">
        <v>3058</v>
      </c>
      <c r="H10" s="107" t="n">
        <v>2811</v>
      </c>
      <c r="I10" s="108" t="n">
        <v>1750</v>
      </c>
      <c r="J10" s="109" t="s">
        <v>224</v>
      </c>
      <c r="K10" s="110" t="s">
        <v>224</v>
      </c>
      <c r="L10" s="111" t="s">
        <v>224</v>
      </c>
      <c r="M10" s="112" t="s">
        <v>224</v>
      </c>
    </row>
    <row r="11">
      <c r="B11" s="14" t="s">
        <v>218</v>
      </c>
      <c r="C11" s="102" t="n">
        <v>14623</v>
      </c>
      <c r="D11" s="103" t="s">
        <v>224</v>
      </c>
      <c r="E11" s="104" t="s">
        <v>224</v>
      </c>
      <c r="F11" s="105" t="n">
        <v>7300</v>
      </c>
      <c r="G11" s="106" t="n">
        <v>2964</v>
      </c>
      <c r="H11" s="107" t="n">
        <v>2697</v>
      </c>
      <c r="I11" s="108" t="n">
        <v>1662</v>
      </c>
      <c r="J11" s="109" t="s">
        <v>224</v>
      </c>
      <c r="K11" s="110" t="s">
        <v>224</v>
      </c>
      <c r="L11" s="111" t="s">
        <v>224</v>
      </c>
      <c r="M11" s="112" t="s">
        <v>224</v>
      </c>
    </row>
    <row r="12">
      <c r="B12" s="14" t="s">
        <v>219</v>
      </c>
      <c r="C12" s="102" t="n">
        <v>7323</v>
      </c>
      <c r="D12" s="103" t="s">
        <v>224</v>
      </c>
      <c r="E12" s="104" t="s">
        <v>224</v>
      </c>
      <c r="F12" s="105" t="n">
        <v>7323</v>
      </c>
      <c r="G12" s="106" t="s">
        <v>224</v>
      </c>
      <c r="H12" s="107" t="s">
        <v>224</v>
      </c>
      <c r="I12" s="108" t="s">
        <v>224</v>
      </c>
      <c r="J12" s="109" t="s">
        <v>224</v>
      </c>
      <c r="K12" s="110" t="s">
        <v>224</v>
      </c>
      <c r="L12" s="111" t="s">
        <v>224</v>
      </c>
      <c r="M12" s="112" t="s">
        <v>224</v>
      </c>
    </row>
    <row r="13">
      <c r="B13" s="14" t="s">
        <v>220</v>
      </c>
      <c r="C13" s="102" t="n">
        <v>7244</v>
      </c>
      <c r="D13" s="103" t="s">
        <v>224</v>
      </c>
      <c r="E13" s="104" t="s">
        <v>224</v>
      </c>
      <c r="F13" s="105" t="n">
        <v>7244</v>
      </c>
      <c r="G13" s="106" t="s">
        <v>224</v>
      </c>
      <c r="H13" s="107" t="s">
        <v>224</v>
      </c>
      <c r="I13" s="108" t="s">
        <v>224</v>
      </c>
      <c r="J13" s="109" t="s">
        <v>224</v>
      </c>
      <c r="K13" s="110" t="s">
        <v>224</v>
      </c>
      <c r="L13" s="111" t="s">
        <v>224</v>
      </c>
      <c r="M13" s="112" t="s">
        <v>224</v>
      </c>
    </row>
    <row r="14">
      <c r="B14" s="27" t="s">
        <v>221</v>
      </c>
      <c r="C14" s="124" t="n">
        <v>7299</v>
      </c>
      <c r="D14" s="125" t="s">
        <v>224</v>
      </c>
      <c r="E14" s="126" t="s">
        <v>224</v>
      </c>
      <c r="F14" s="127" t="n">
        <v>7299</v>
      </c>
      <c r="G14" s="128" t="s">
        <v>224</v>
      </c>
      <c r="H14" s="129" t="s">
        <v>224</v>
      </c>
      <c r="I14" s="130" t="s">
        <v>224</v>
      </c>
      <c r="J14" s="131" t="s">
        <v>224</v>
      </c>
      <c r="K14" s="132" t="s">
        <v>224</v>
      </c>
      <c r="L14" s="133" t="s">
        <v>224</v>
      </c>
      <c r="M14" s="134" t="s">
        <v>224</v>
      </c>
    </row>
    <row r="16">
      <c r="B16" s="40" t="s">
        <v>233</v>
      </c>
    </row>
    <row r="17">
      <c r="B17" s="40" t="s">
        <v>234</v>
      </c>
    </row>
    <row r="18">
      <c r="B18" s="40" t="s">
        <v>93</v>
      </c>
    </row>
  </sheetData>
  <mergeCells count="3">
    <mergeCell ref="B16:M16"/>
    <mergeCell ref="B17:M17"/>
    <mergeCell ref="B18:M18"/>
  </mergeCells>
  <pageMargins left="0.7" right="0.7" top="0.75" bottom="0.75" header="0.3" footer="0.3"/>
  <pageSetup paperSize="9" orientation="landscape" scale="50" fitToWidth="0" fitToHeight="0"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s>
  <sheetData>
    <row r="1">
      <c r="B1" s="3" t="s">
        <v>10</v>
      </c>
    </row>
    <row r="4">
      <c r="B4" s="12" t="s">
        <v>235</v>
      </c>
      <c r="C4" s="138" t="s">
        <v>236</v>
      </c>
      <c r="D4" s="138" t="s">
        <v>236</v>
      </c>
      <c r="E4" s="138" t="s">
        <v>236</v>
      </c>
      <c r="F4" s="138" t="s">
        <v>236</v>
      </c>
      <c r="G4" s="138" t="s">
        <v>236</v>
      </c>
      <c r="H4" s="138" t="s">
        <v>236</v>
      </c>
    </row>
    <row r="5" ht="28" customHeight="1">
      <c r="B5" s="12" t="s">
        <v>235</v>
      </c>
      <c r="C5" s="13" t="s">
        <v>237</v>
      </c>
      <c r="D5" s="13" t="s">
        <v>238</v>
      </c>
      <c r="E5" s="13" t="s">
        <v>239</v>
      </c>
      <c r="F5" s="13" t="s">
        <v>240</v>
      </c>
      <c r="G5" s="13" t="s">
        <v>241</v>
      </c>
      <c r="H5" s="13" t="s">
        <v>242</v>
      </c>
    </row>
    <row r="6">
      <c r="B6" s="14" t="n">
        <v>1998</v>
      </c>
      <c r="C6" s="139" t="n">
        <v>785</v>
      </c>
      <c r="D6" s="140" t="n">
        <v>5945</v>
      </c>
      <c r="E6" s="141" t="n">
        <v>8292</v>
      </c>
      <c r="F6" s="142" t="n">
        <v>727</v>
      </c>
      <c r="G6" s="143" t="n">
        <v>141</v>
      </c>
      <c r="H6" s="144" t="n">
        <v>1735</v>
      </c>
    </row>
    <row r="7">
      <c r="B7" s="14" t="n">
        <v>1999</v>
      </c>
      <c r="C7" s="139" t="n">
        <v>821</v>
      </c>
      <c r="D7" s="140" t="n">
        <v>5841</v>
      </c>
      <c r="E7" s="141" t="n">
        <v>8913</v>
      </c>
      <c r="F7" s="142" t="n">
        <v>806</v>
      </c>
      <c r="G7" s="143" t="n">
        <v>163</v>
      </c>
      <c r="H7" s="144" t="n">
        <v>1716</v>
      </c>
    </row>
    <row r="8">
      <c r="B8" s="14" t="n">
        <v>2000</v>
      </c>
      <c r="C8" s="139" t="n">
        <v>843</v>
      </c>
      <c r="D8" s="140" t="n">
        <v>5783</v>
      </c>
      <c r="E8" s="141" t="n">
        <v>8910</v>
      </c>
      <c r="F8" s="142" t="n">
        <v>894</v>
      </c>
      <c r="G8" s="143" t="n">
        <v>161</v>
      </c>
      <c r="H8" s="144" t="n">
        <v>1761</v>
      </c>
    </row>
    <row r="9">
      <c r="B9" s="14" t="n">
        <v>2001</v>
      </c>
      <c r="C9" s="139" t="n">
        <v>912</v>
      </c>
      <c r="D9" s="140" t="n">
        <v>5765</v>
      </c>
      <c r="E9" s="141" t="n">
        <v>9079</v>
      </c>
      <c r="F9" s="142" t="n">
        <v>975</v>
      </c>
      <c r="G9" s="143" t="n">
        <v>181</v>
      </c>
      <c r="H9" s="144" t="n">
        <v>1768</v>
      </c>
    </row>
    <row r="10">
      <c r="B10" s="14" t="n">
        <v>2002</v>
      </c>
      <c r="C10" s="139" t="n">
        <v>1008</v>
      </c>
      <c r="D10" s="140" t="n">
        <v>5713</v>
      </c>
      <c r="E10" s="141" t="n">
        <v>9233</v>
      </c>
      <c r="F10" s="142" t="n">
        <v>1101</v>
      </c>
      <c r="G10" s="143" t="n">
        <v>213</v>
      </c>
      <c r="H10" s="144" t="n">
        <v>1810</v>
      </c>
    </row>
    <row r="11">
      <c r="B11" s="14" t="n">
        <v>2003</v>
      </c>
      <c r="C11" s="139" t="n">
        <v>1072</v>
      </c>
      <c r="D11" s="140" t="n">
        <v>5594</v>
      </c>
      <c r="E11" s="141" t="n">
        <v>9388</v>
      </c>
      <c r="F11" s="142" t="n">
        <v>1211</v>
      </c>
      <c r="G11" s="143" t="n">
        <v>245</v>
      </c>
      <c r="H11" s="144" t="n">
        <v>1918</v>
      </c>
    </row>
    <row r="12">
      <c r="B12" s="14" t="n">
        <v>2004</v>
      </c>
      <c r="C12" s="139" t="n">
        <v>1119</v>
      </c>
      <c r="D12" s="140" t="n">
        <v>5503</v>
      </c>
      <c r="E12" s="141" t="n">
        <v>9298</v>
      </c>
      <c r="F12" s="142" t="n">
        <v>1339</v>
      </c>
      <c r="G12" s="143" t="n">
        <v>250</v>
      </c>
      <c r="H12" s="144" t="n">
        <v>1923</v>
      </c>
    </row>
    <row r="13">
      <c r="B13" s="14" t="n">
        <v>2005</v>
      </c>
      <c r="C13" s="139" t="n">
        <v>1238</v>
      </c>
      <c r="D13" s="140" t="n">
        <v>5303</v>
      </c>
      <c r="E13" s="141" t="n">
        <v>9157</v>
      </c>
      <c r="F13" s="142" t="n">
        <v>1410</v>
      </c>
      <c r="G13" s="143" t="n">
        <v>260</v>
      </c>
      <c r="H13" s="144" t="n">
        <v>1969</v>
      </c>
    </row>
    <row r="14">
      <c r="B14" s="14" t="n">
        <v>2006</v>
      </c>
      <c r="C14" s="139" t="n">
        <v>1370</v>
      </c>
      <c r="D14" s="140" t="n">
        <v>5126</v>
      </c>
      <c r="E14" s="141" t="n">
        <v>8863</v>
      </c>
      <c r="F14" s="142" t="n">
        <v>1464</v>
      </c>
      <c r="G14" s="143" t="n">
        <v>256</v>
      </c>
      <c r="H14" s="144" t="n">
        <v>2064</v>
      </c>
    </row>
    <row r="15">
      <c r="B15" s="14" t="n">
        <v>2007</v>
      </c>
      <c r="C15" s="139" t="n">
        <v>1566</v>
      </c>
      <c r="D15" s="140" t="n">
        <v>4934</v>
      </c>
      <c r="E15" s="141" t="n">
        <v>8443</v>
      </c>
      <c r="F15" s="142" t="n">
        <v>1526</v>
      </c>
      <c r="G15" s="143" t="n">
        <v>268</v>
      </c>
      <c r="H15" s="144" t="n">
        <v>2034</v>
      </c>
    </row>
    <row r="16">
      <c r="B16" s="14" t="n">
        <v>2008</v>
      </c>
      <c r="C16" s="139" t="n">
        <v>1842</v>
      </c>
      <c r="D16" s="140" t="n">
        <v>4742</v>
      </c>
      <c r="E16" s="141" t="n">
        <v>8102</v>
      </c>
      <c r="F16" s="142" t="n">
        <v>1606</v>
      </c>
      <c r="G16" s="143" t="n">
        <v>315</v>
      </c>
      <c r="H16" s="144" t="n">
        <v>2122</v>
      </c>
    </row>
    <row r="17">
      <c r="B17" s="14" t="n">
        <v>2009</v>
      </c>
      <c r="C17" s="139" t="n">
        <v>1983</v>
      </c>
      <c r="D17" s="140" t="n">
        <v>4567</v>
      </c>
      <c r="E17" s="141" t="n">
        <v>7619</v>
      </c>
      <c r="F17" s="142" t="n">
        <v>1609</v>
      </c>
      <c r="G17" s="143" t="n">
        <v>338</v>
      </c>
      <c r="H17" s="144" t="n">
        <v>2450</v>
      </c>
    </row>
    <row r="18">
      <c r="B18" s="14" t="n">
        <v>2010</v>
      </c>
      <c r="C18" s="139" t="n">
        <v>2159</v>
      </c>
      <c r="D18" s="140" t="n">
        <v>4375</v>
      </c>
      <c r="E18" s="141" t="n">
        <v>7516</v>
      </c>
      <c r="F18" s="142" t="n">
        <v>1650</v>
      </c>
      <c r="G18" s="143" t="n">
        <v>361</v>
      </c>
      <c r="H18" s="144" t="n">
        <v>2359</v>
      </c>
    </row>
    <row r="19">
      <c r="B19" s="14" t="n">
        <v>2011</v>
      </c>
      <c r="C19" s="139" t="n">
        <v>2311</v>
      </c>
      <c r="D19" s="140" t="n">
        <v>4275</v>
      </c>
      <c r="E19" s="141" t="n">
        <v>7347</v>
      </c>
      <c r="F19" s="142" t="n">
        <v>1679</v>
      </c>
      <c r="G19" s="143" t="n">
        <v>397</v>
      </c>
      <c r="H19" s="144" t="n">
        <v>2426</v>
      </c>
    </row>
    <row r="20">
      <c r="B20" s="14" t="n">
        <v>2012</v>
      </c>
      <c r="C20" s="139" t="n">
        <v>2474</v>
      </c>
      <c r="D20" s="140" t="n">
        <v>4187</v>
      </c>
      <c r="E20" s="141" t="n">
        <v>7181</v>
      </c>
      <c r="F20" s="142" t="n">
        <v>1703</v>
      </c>
      <c r="G20" s="143" t="n">
        <v>496</v>
      </c>
      <c r="H20" s="144" t="n">
        <v>2506</v>
      </c>
    </row>
    <row r="21">
      <c r="B21" s="14" t="n">
        <v>2013</v>
      </c>
      <c r="C21" s="139" t="n">
        <v>2741</v>
      </c>
      <c r="D21" s="140" t="n">
        <v>4205</v>
      </c>
      <c r="E21" s="141" t="n">
        <v>7271</v>
      </c>
      <c r="F21" s="142" t="n">
        <v>1693</v>
      </c>
      <c r="G21" s="143" t="n">
        <v>618</v>
      </c>
      <c r="H21" s="144" t="n">
        <v>2579</v>
      </c>
    </row>
    <row r="22">
      <c r="B22" s="14" t="n">
        <v>2014</v>
      </c>
      <c r="C22" s="139" t="n">
        <v>2996</v>
      </c>
      <c r="D22" s="140" t="n">
        <v>4238</v>
      </c>
      <c r="E22" s="141" t="n">
        <v>7320</v>
      </c>
      <c r="F22" s="142" t="n">
        <v>1686</v>
      </c>
      <c r="G22" s="143" t="n">
        <v>669</v>
      </c>
      <c r="H22" s="144" t="n">
        <v>2579</v>
      </c>
    </row>
    <row r="23">
      <c r="B23" s="14" t="n">
        <v>2015</v>
      </c>
      <c r="C23" s="139" t="n">
        <v>3307</v>
      </c>
      <c r="D23" s="140" t="n">
        <v>4202</v>
      </c>
      <c r="E23" s="141" t="n">
        <v>7504</v>
      </c>
      <c r="F23" s="142" t="n">
        <v>1762</v>
      </c>
      <c r="G23" s="143" t="n">
        <v>739</v>
      </c>
      <c r="H23" s="144" t="n">
        <v>2864</v>
      </c>
    </row>
    <row r="24">
      <c r="B24" s="14" t="n">
        <v>2016</v>
      </c>
      <c r="C24" s="139" t="n">
        <v>3516</v>
      </c>
      <c r="D24" s="140" t="n">
        <v>4238</v>
      </c>
      <c r="E24" s="141" t="n">
        <v>7470</v>
      </c>
      <c r="F24" s="142" t="n">
        <v>1930</v>
      </c>
      <c r="G24" s="143" t="n">
        <v>800</v>
      </c>
      <c r="H24" s="144" t="n">
        <v>2888</v>
      </c>
    </row>
    <row r="25">
      <c r="B25" s="14" t="n">
        <v>2017</v>
      </c>
      <c r="C25" s="139" t="n">
        <v>3715</v>
      </c>
      <c r="D25" s="140" t="n">
        <v>4245</v>
      </c>
      <c r="E25" s="141" t="n">
        <v>7515</v>
      </c>
      <c r="F25" s="142" t="n">
        <v>1941</v>
      </c>
      <c r="G25" s="143" t="n">
        <v>867</v>
      </c>
      <c r="H25" s="144" t="n">
        <v>2921</v>
      </c>
    </row>
    <row r="26">
      <c r="B26" s="14" t="n">
        <v>2018</v>
      </c>
      <c r="C26" s="139" t="n">
        <v>3905</v>
      </c>
      <c r="D26" s="140" t="n">
        <v>4310</v>
      </c>
      <c r="E26" s="141" t="n">
        <v>7593</v>
      </c>
      <c r="F26" s="142" t="n">
        <v>1977</v>
      </c>
      <c r="G26" s="143" t="n">
        <v>944</v>
      </c>
      <c r="H26" s="144" t="n">
        <v>2951</v>
      </c>
    </row>
    <row r="27">
      <c r="B27" s="14" t="n">
        <v>2019</v>
      </c>
      <c r="C27" s="139" t="n">
        <v>4140</v>
      </c>
      <c r="D27" s="140" t="n">
        <v>4291</v>
      </c>
      <c r="E27" s="141" t="n">
        <v>7518</v>
      </c>
      <c r="F27" s="142" t="n">
        <v>1998</v>
      </c>
      <c r="G27" s="143" t="n">
        <v>1063</v>
      </c>
      <c r="H27" s="144" t="n">
        <v>2934</v>
      </c>
    </row>
    <row r="28">
      <c r="B28" s="14" t="n">
        <v>2020</v>
      </c>
      <c r="C28" s="139" t="n">
        <v>4179</v>
      </c>
      <c r="D28" s="140" t="n">
        <v>4033</v>
      </c>
      <c r="E28" s="141" t="n">
        <v>6994</v>
      </c>
      <c r="F28" s="142" t="n">
        <v>1915</v>
      </c>
      <c r="G28" s="143" t="n">
        <v>1188</v>
      </c>
      <c r="H28" s="144" t="n">
        <v>2838</v>
      </c>
    </row>
    <row r="29">
      <c r="B29" s="14" t="n">
        <v>2021</v>
      </c>
      <c r="C29" s="139" t="n">
        <v>4776</v>
      </c>
      <c r="D29" s="140" t="n">
        <v>4126</v>
      </c>
      <c r="E29" s="141" t="n">
        <v>6838</v>
      </c>
      <c r="F29" s="142" t="n">
        <v>1917</v>
      </c>
      <c r="G29" s="143" t="n">
        <v>1242</v>
      </c>
      <c r="H29" s="144" t="n">
        <v>2826</v>
      </c>
    </row>
    <row r="30">
      <c r="B30" s="14" t="n">
        <v>2022</v>
      </c>
      <c r="C30" s="139" t="n">
        <v>5070</v>
      </c>
      <c r="D30" s="140" t="n">
        <v>4211</v>
      </c>
      <c r="E30" s="141" t="n">
        <v>6968</v>
      </c>
      <c r="F30" s="142" t="n">
        <v>1950</v>
      </c>
      <c r="G30" s="143" t="n">
        <v>1341</v>
      </c>
      <c r="H30" s="144" t="n">
        <v>3807</v>
      </c>
    </row>
    <row r="31">
      <c r="B31" s="27" t="n">
        <v>2023</v>
      </c>
      <c r="C31" s="145" t="n">
        <v>5377</v>
      </c>
      <c r="D31" s="146" t="n">
        <v>4293</v>
      </c>
      <c r="E31" s="147" t="n">
        <v>7096</v>
      </c>
      <c r="F31" s="148" t="n">
        <v>1988</v>
      </c>
      <c r="G31" s="149" t="n">
        <v>1378</v>
      </c>
      <c r="H31" s="150" t="n">
        <v>3927</v>
      </c>
    </row>
    <row r="33" ht="33.4769230769231" customHeight="1">
      <c r="B33" s="40" t="s">
        <v>243</v>
      </c>
    </row>
    <row r="34">
      <c r="B34" s="40" t="s">
        <v>244</v>
      </c>
    </row>
  </sheetData>
  <mergeCells count="4">
    <mergeCell ref="B4:B5"/>
    <mergeCell ref="C4:H4"/>
    <mergeCell ref="B33:H33"/>
    <mergeCell ref="B34:H34"/>
  </mergeCells>
  <pageMargins left="0.7" right="0.7" top="0.75" bottom="0.75" header="0.3" footer="0.3"/>
  <pageSetup paperSize="9" orientation="landscape" scale="50" fitToWidth="0" fitToHeight="0"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27.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s>
  <sheetData>
    <row r="1">
      <c r="B1" s="3" t="s">
        <v>11</v>
      </c>
    </row>
    <row r="4">
      <c r="B4" s="12" t="s">
        <v>245</v>
      </c>
      <c r="C4" s="13" t="s">
        <v>78</v>
      </c>
      <c r="D4" s="13" t="s">
        <v>210</v>
      </c>
      <c r="E4" s="13" t="s">
        <v>80</v>
      </c>
      <c r="F4" s="13" t="s">
        <v>81</v>
      </c>
      <c r="G4" s="13" t="s">
        <v>82</v>
      </c>
      <c r="H4" s="13" t="s">
        <v>83</v>
      </c>
      <c r="I4" s="13" t="s">
        <v>84</v>
      </c>
      <c r="J4" s="13" t="s">
        <v>85</v>
      </c>
      <c r="K4" s="13" t="s">
        <v>86</v>
      </c>
      <c r="L4" s="13" t="s">
        <v>246</v>
      </c>
      <c r="M4" s="13" t="s">
        <v>88</v>
      </c>
    </row>
    <row r="5">
      <c r="B5" s="68" t="s">
        <v>78</v>
      </c>
      <c r="C5" s="162" t="n">
        <v>83014</v>
      </c>
      <c r="D5" s="163" t="n">
        <v>15160</v>
      </c>
      <c r="E5" s="164" t="n">
        <v>622</v>
      </c>
      <c r="F5" s="165" t="n">
        <v>43865</v>
      </c>
      <c r="G5" s="166" t="n">
        <v>9118</v>
      </c>
      <c r="H5" s="167" t="n">
        <v>8285</v>
      </c>
      <c r="I5" s="168" t="n">
        <v>5178</v>
      </c>
      <c r="J5" s="169" t="n">
        <v>500</v>
      </c>
      <c r="K5" s="170" t="n">
        <v>30</v>
      </c>
      <c r="L5" s="171" t="n">
        <v>223</v>
      </c>
      <c r="M5" s="172" t="n">
        <v>33</v>
      </c>
    </row>
    <row r="6">
      <c r="B6" s="14" t="s">
        <v>247</v>
      </c>
      <c r="C6" s="151" t="n">
        <v>24063</v>
      </c>
      <c r="D6" s="152" t="n">
        <v>4519</v>
      </c>
      <c r="E6" s="153" t="n">
        <v>343</v>
      </c>
      <c r="F6" s="154" t="n">
        <v>12616</v>
      </c>
      <c r="G6" s="155" t="n">
        <v>1341</v>
      </c>
      <c r="H6" s="156" t="n">
        <v>2131</v>
      </c>
      <c r="I6" s="157" t="n">
        <v>2553</v>
      </c>
      <c r="J6" s="158" t="n">
        <v>318</v>
      </c>
      <c r="K6" s="159" t="n">
        <v>12</v>
      </c>
      <c r="L6" s="160" t="n">
        <v>218</v>
      </c>
      <c r="M6" s="161" t="n">
        <v>12</v>
      </c>
    </row>
    <row r="7">
      <c r="B7" s="14" t="s">
        <v>248</v>
      </c>
      <c r="C7" s="151" t="n">
        <v>29</v>
      </c>
      <c r="D7" s="152" t="n">
        <v>29.8</v>
      </c>
      <c r="E7" s="153" t="n">
        <v>55.1</v>
      </c>
      <c r="F7" s="154" t="n">
        <v>28.8</v>
      </c>
      <c r="G7" s="155" t="n">
        <v>14.7</v>
      </c>
      <c r="H7" s="156" t="n">
        <v>25.7</v>
      </c>
      <c r="I7" s="157" t="n">
        <v>49.3</v>
      </c>
      <c r="J7" s="158" t="n">
        <v>63.6</v>
      </c>
      <c r="K7" s="159" t="n">
        <v>40</v>
      </c>
      <c r="L7" s="160" t="n">
        <v>97.8</v>
      </c>
      <c r="M7" s="161" t="n">
        <v>36.4</v>
      </c>
    </row>
    <row r="8">
      <c r="B8" s="135" t="s">
        <v>23</v>
      </c>
      <c r="C8" s="135" t="s">
        <v>23</v>
      </c>
      <c r="D8" s="135" t="s">
        <v>23</v>
      </c>
      <c r="E8" s="135" t="s">
        <v>23</v>
      </c>
      <c r="F8" s="135" t="s">
        <v>23</v>
      </c>
      <c r="G8" s="135" t="s">
        <v>23</v>
      </c>
      <c r="H8" s="135" t="s">
        <v>23</v>
      </c>
      <c r="I8" s="135" t="s">
        <v>23</v>
      </c>
      <c r="J8" s="135" t="s">
        <v>23</v>
      </c>
      <c r="K8" s="135" t="s">
        <v>23</v>
      </c>
      <c r="L8" s="135" t="s">
        <v>23</v>
      </c>
      <c r="M8" s="135" t="s">
        <v>23</v>
      </c>
    </row>
    <row r="9">
      <c r="B9" s="14" t="s">
        <v>249</v>
      </c>
      <c r="C9" s="151" t="n">
        <v>366</v>
      </c>
      <c r="D9" s="152" t="n">
        <v>77</v>
      </c>
      <c r="E9" s="153" t="n">
        <v>5</v>
      </c>
      <c r="F9" s="154" t="n">
        <v>179</v>
      </c>
      <c r="G9" s="155" t="n">
        <v>13</v>
      </c>
      <c r="H9" s="156" t="n">
        <v>29</v>
      </c>
      <c r="I9" s="157" t="n">
        <v>58</v>
      </c>
      <c r="J9" s="158" t="n">
        <v>3</v>
      </c>
      <c r="K9" s="159" t="n">
        <v>0</v>
      </c>
      <c r="L9" s="160" t="n">
        <v>2</v>
      </c>
      <c r="M9" s="161" t="n">
        <v>0</v>
      </c>
    </row>
    <row r="10">
      <c r="B10" s="14" t="s">
        <v>250</v>
      </c>
      <c r="C10" s="151" t="n">
        <v>3885</v>
      </c>
      <c r="D10" s="152" t="n">
        <v>797</v>
      </c>
      <c r="E10" s="153" t="n">
        <v>32</v>
      </c>
      <c r="F10" s="154" t="n">
        <v>2144</v>
      </c>
      <c r="G10" s="155" t="n">
        <v>375</v>
      </c>
      <c r="H10" s="156" t="n">
        <v>293</v>
      </c>
      <c r="I10" s="157" t="n">
        <v>228</v>
      </c>
      <c r="J10" s="158" t="n">
        <v>13</v>
      </c>
      <c r="K10" s="159" t="n">
        <v>2</v>
      </c>
      <c r="L10" s="160" t="n">
        <v>1</v>
      </c>
      <c r="M10" s="161" t="n">
        <v>0</v>
      </c>
    </row>
    <row r="11">
      <c r="B11" s="14" t="s">
        <v>251</v>
      </c>
      <c r="C11" s="151" t="n">
        <v>2870</v>
      </c>
      <c r="D11" s="152" t="n">
        <v>535</v>
      </c>
      <c r="E11" s="153" t="n">
        <v>39</v>
      </c>
      <c r="F11" s="154" t="n">
        <v>1432</v>
      </c>
      <c r="G11" s="155" t="n">
        <v>152</v>
      </c>
      <c r="H11" s="156" t="n">
        <v>286</v>
      </c>
      <c r="I11" s="157" t="n">
        <v>354</v>
      </c>
      <c r="J11" s="158" t="n">
        <v>46</v>
      </c>
      <c r="K11" s="159" t="n">
        <v>0</v>
      </c>
      <c r="L11" s="160" t="n">
        <v>23</v>
      </c>
      <c r="M11" s="161" t="n">
        <v>3</v>
      </c>
    </row>
    <row r="12">
      <c r="B12" s="14" t="s">
        <v>252</v>
      </c>
      <c r="C12" s="151" t="n">
        <v>3065</v>
      </c>
      <c r="D12" s="152" t="n">
        <v>546</v>
      </c>
      <c r="E12" s="153" t="n">
        <v>44</v>
      </c>
      <c r="F12" s="154" t="n">
        <v>1597</v>
      </c>
      <c r="G12" s="155" t="n">
        <v>71</v>
      </c>
      <c r="H12" s="156" t="n">
        <v>243</v>
      </c>
      <c r="I12" s="157" t="n">
        <v>483</v>
      </c>
      <c r="J12" s="158" t="n">
        <v>75</v>
      </c>
      <c r="K12" s="159" t="n">
        <v>2</v>
      </c>
      <c r="L12" s="160" t="n">
        <v>1</v>
      </c>
      <c r="M12" s="161" t="n">
        <v>3</v>
      </c>
    </row>
    <row r="13">
      <c r="B13" s="14" t="s">
        <v>253</v>
      </c>
      <c r="C13" s="151" t="n">
        <v>479</v>
      </c>
      <c r="D13" s="152" t="n">
        <v>81</v>
      </c>
      <c r="E13" s="153" t="n">
        <v>3</v>
      </c>
      <c r="F13" s="154" t="n">
        <v>261</v>
      </c>
      <c r="G13" s="155" t="n">
        <v>19</v>
      </c>
      <c r="H13" s="156" t="n">
        <v>47</v>
      </c>
      <c r="I13" s="157" t="n">
        <v>52</v>
      </c>
      <c r="J13" s="158" t="n">
        <v>5</v>
      </c>
      <c r="K13" s="159" t="n">
        <v>0</v>
      </c>
      <c r="L13" s="160" t="n">
        <v>11</v>
      </c>
      <c r="M13" s="161" t="n">
        <v>0</v>
      </c>
    </row>
    <row r="14">
      <c r="B14" s="14" t="s">
        <v>254</v>
      </c>
      <c r="C14" s="151" t="n">
        <v>138</v>
      </c>
      <c r="D14" s="152" t="n">
        <v>15</v>
      </c>
      <c r="E14" s="153" t="n">
        <v>0</v>
      </c>
      <c r="F14" s="154" t="n">
        <v>85</v>
      </c>
      <c r="G14" s="155" t="n">
        <v>22</v>
      </c>
      <c r="H14" s="156" t="n">
        <v>10</v>
      </c>
      <c r="I14" s="157" t="n">
        <v>3</v>
      </c>
      <c r="J14" s="158" t="n">
        <v>2</v>
      </c>
      <c r="K14" s="159" t="n">
        <v>0</v>
      </c>
      <c r="L14" s="160" t="n">
        <v>1</v>
      </c>
      <c r="M14" s="161" t="n">
        <v>0</v>
      </c>
    </row>
    <row r="15">
      <c r="B15" s="14" t="s">
        <v>255</v>
      </c>
      <c r="C15" s="151" t="n">
        <v>1493</v>
      </c>
      <c r="D15" s="152" t="n">
        <v>260</v>
      </c>
      <c r="E15" s="153" t="n">
        <v>34</v>
      </c>
      <c r="F15" s="154" t="n">
        <v>772</v>
      </c>
      <c r="G15" s="155" t="n">
        <v>46</v>
      </c>
      <c r="H15" s="156" t="n">
        <v>134</v>
      </c>
      <c r="I15" s="157" t="n">
        <v>202</v>
      </c>
      <c r="J15" s="158" t="n">
        <v>27</v>
      </c>
      <c r="K15" s="159" t="n">
        <v>3</v>
      </c>
      <c r="L15" s="160" t="n">
        <v>15</v>
      </c>
      <c r="M15" s="161" t="n">
        <v>0</v>
      </c>
    </row>
    <row r="16">
      <c r="B16" s="14" t="s">
        <v>256</v>
      </c>
      <c r="C16" s="151" t="n">
        <v>361</v>
      </c>
      <c r="D16" s="152" t="n">
        <v>77</v>
      </c>
      <c r="E16" s="153" t="n">
        <v>6</v>
      </c>
      <c r="F16" s="154" t="n">
        <v>187</v>
      </c>
      <c r="G16" s="155" t="n">
        <v>34</v>
      </c>
      <c r="H16" s="156" t="n">
        <v>30</v>
      </c>
      <c r="I16" s="157" t="n">
        <v>22</v>
      </c>
      <c r="J16" s="158" t="n">
        <v>4</v>
      </c>
      <c r="K16" s="159" t="n">
        <v>0</v>
      </c>
      <c r="L16" s="160" t="n">
        <v>0</v>
      </c>
      <c r="M16" s="161" t="n">
        <v>1</v>
      </c>
    </row>
    <row r="17">
      <c r="B17" s="14" t="s">
        <v>257</v>
      </c>
      <c r="C17" s="151" t="n">
        <v>1222</v>
      </c>
      <c r="D17" s="152" t="n">
        <v>242</v>
      </c>
      <c r="E17" s="153" t="n">
        <v>21</v>
      </c>
      <c r="F17" s="154" t="n">
        <v>590</v>
      </c>
      <c r="G17" s="155" t="n">
        <v>48</v>
      </c>
      <c r="H17" s="156" t="n">
        <v>112</v>
      </c>
      <c r="I17" s="157" t="n">
        <v>189</v>
      </c>
      <c r="J17" s="158" t="n">
        <v>13</v>
      </c>
      <c r="K17" s="159" t="n">
        <v>0</v>
      </c>
      <c r="L17" s="160" t="n">
        <v>7</v>
      </c>
      <c r="M17" s="161" t="n">
        <v>0</v>
      </c>
    </row>
    <row r="18">
      <c r="B18" s="14" t="s">
        <v>258</v>
      </c>
      <c r="C18" s="151" t="n">
        <v>882</v>
      </c>
      <c r="D18" s="152" t="n">
        <v>161</v>
      </c>
      <c r="E18" s="153" t="n">
        <v>11</v>
      </c>
      <c r="F18" s="154" t="n">
        <v>468</v>
      </c>
      <c r="G18" s="155" t="n">
        <v>26</v>
      </c>
      <c r="H18" s="156" t="n">
        <v>78</v>
      </c>
      <c r="I18" s="157" t="n">
        <v>115</v>
      </c>
      <c r="J18" s="158" t="n">
        <v>21</v>
      </c>
      <c r="K18" s="159" t="n">
        <v>0</v>
      </c>
      <c r="L18" s="160" t="n">
        <v>2</v>
      </c>
      <c r="M18" s="161" t="n">
        <v>0</v>
      </c>
    </row>
    <row r="19">
      <c r="B19" s="14" t="s">
        <v>259</v>
      </c>
      <c r="C19" s="151" t="n">
        <v>471</v>
      </c>
      <c r="D19" s="152" t="n">
        <v>81</v>
      </c>
      <c r="E19" s="153" t="n">
        <v>5</v>
      </c>
      <c r="F19" s="154" t="n">
        <v>223</v>
      </c>
      <c r="G19" s="155" t="n">
        <v>39</v>
      </c>
      <c r="H19" s="156" t="n">
        <v>52</v>
      </c>
      <c r="I19" s="157" t="n">
        <v>57</v>
      </c>
      <c r="J19" s="158" t="n">
        <v>6</v>
      </c>
      <c r="K19" s="159" t="n">
        <v>0</v>
      </c>
      <c r="L19" s="160" t="n">
        <v>8</v>
      </c>
      <c r="M19" s="161" t="n">
        <v>0</v>
      </c>
    </row>
    <row r="20">
      <c r="B20" s="14" t="s">
        <v>260</v>
      </c>
      <c r="C20" s="151" t="n">
        <v>1219</v>
      </c>
      <c r="D20" s="152" t="n">
        <v>201</v>
      </c>
      <c r="E20" s="153" t="n">
        <v>27</v>
      </c>
      <c r="F20" s="154" t="n">
        <v>676</v>
      </c>
      <c r="G20" s="155" t="n">
        <v>53</v>
      </c>
      <c r="H20" s="156" t="n">
        <v>101</v>
      </c>
      <c r="I20" s="157" t="n">
        <v>135</v>
      </c>
      <c r="J20" s="158" t="n">
        <v>15</v>
      </c>
      <c r="K20" s="159" t="n">
        <v>2</v>
      </c>
      <c r="L20" s="160" t="n">
        <v>9</v>
      </c>
      <c r="M20" s="161" t="n">
        <v>0</v>
      </c>
    </row>
    <row r="21">
      <c r="B21" s="14" t="s">
        <v>261</v>
      </c>
      <c r="C21" s="151" t="n">
        <v>133</v>
      </c>
      <c r="D21" s="152" t="n">
        <v>27</v>
      </c>
      <c r="E21" s="153" t="n">
        <v>1</v>
      </c>
      <c r="F21" s="154" t="n">
        <v>75</v>
      </c>
      <c r="G21" s="155" t="n">
        <v>11</v>
      </c>
      <c r="H21" s="156" t="n">
        <v>16</v>
      </c>
      <c r="I21" s="157" t="n">
        <v>3</v>
      </c>
      <c r="J21" s="158" t="n">
        <v>0</v>
      </c>
      <c r="K21" s="159" t="n">
        <v>0</v>
      </c>
      <c r="L21" s="160" t="n">
        <v>0</v>
      </c>
      <c r="M21" s="161" t="n">
        <v>0</v>
      </c>
    </row>
    <row r="22">
      <c r="B22" s="14" t="s">
        <v>262</v>
      </c>
      <c r="C22" s="151" t="n">
        <v>107</v>
      </c>
      <c r="D22" s="152" t="n">
        <v>17</v>
      </c>
      <c r="E22" s="153" t="n">
        <v>1</v>
      </c>
      <c r="F22" s="154" t="n">
        <v>60</v>
      </c>
      <c r="G22" s="155" t="n">
        <v>2</v>
      </c>
      <c r="H22" s="156" t="n">
        <v>10</v>
      </c>
      <c r="I22" s="157" t="n">
        <v>9</v>
      </c>
      <c r="J22" s="158" t="n">
        <v>4</v>
      </c>
      <c r="K22" s="159" t="n">
        <v>0</v>
      </c>
      <c r="L22" s="160" t="n">
        <v>4</v>
      </c>
      <c r="M22" s="161" t="n">
        <v>0</v>
      </c>
    </row>
    <row r="23">
      <c r="B23" s="14" t="s">
        <v>263</v>
      </c>
      <c r="C23" s="151" t="n">
        <v>163</v>
      </c>
      <c r="D23" s="152" t="n">
        <v>31</v>
      </c>
      <c r="E23" s="153" t="n">
        <v>1</v>
      </c>
      <c r="F23" s="154" t="n">
        <v>97</v>
      </c>
      <c r="G23" s="155" t="n">
        <v>25</v>
      </c>
      <c r="H23" s="156" t="n">
        <v>6</v>
      </c>
      <c r="I23" s="157" t="n">
        <v>2</v>
      </c>
      <c r="J23" s="158" t="n">
        <v>1</v>
      </c>
      <c r="K23" s="159" t="n">
        <v>0</v>
      </c>
      <c r="L23" s="160" t="n">
        <v>0</v>
      </c>
      <c r="M23" s="161" t="n">
        <v>0</v>
      </c>
    </row>
    <row r="24">
      <c r="B24" s="14" t="s">
        <v>264</v>
      </c>
      <c r="C24" s="151" t="n">
        <v>326</v>
      </c>
      <c r="D24" s="152" t="n">
        <v>60</v>
      </c>
      <c r="E24" s="153" t="n">
        <v>7</v>
      </c>
      <c r="F24" s="154" t="n">
        <v>131</v>
      </c>
      <c r="G24" s="155" t="n">
        <v>23</v>
      </c>
      <c r="H24" s="156" t="n">
        <v>59</v>
      </c>
      <c r="I24" s="157" t="n">
        <v>41</v>
      </c>
      <c r="J24" s="158" t="n">
        <v>3</v>
      </c>
      <c r="K24" s="159" t="n">
        <v>0</v>
      </c>
      <c r="L24" s="160" t="n">
        <v>1</v>
      </c>
      <c r="M24" s="161" t="n">
        <v>1</v>
      </c>
    </row>
    <row r="25">
      <c r="B25" s="14" t="s">
        <v>265</v>
      </c>
      <c r="C25" s="151" t="n">
        <v>53</v>
      </c>
      <c r="D25" s="152" t="n">
        <v>4</v>
      </c>
      <c r="E25" s="153" t="n">
        <v>0</v>
      </c>
      <c r="F25" s="154" t="n">
        <v>21</v>
      </c>
      <c r="G25" s="155" t="n">
        <v>4</v>
      </c>
      <c r="H25" s="156" t="n">
        <v>7</v>
      </c>
      <c r="I25" s="157" t="n">
        <v>15</v>
      </c>
      <c r="J25" s="158" t="n">
        <v>0</v>
      </c>
      <c r="K25" s="159" t="n">
        <v>0</v>
      </c>
      <c r="L25" s="160" t="n">
        <v>2</v>
      </c>
      <c r="M25" s="161" t="n">
        <v>0</v>
      </c>
    </row>
    <row r="26">
      <c r="B26" s="27" t="s">
        <v>266</v>
      </c>
      <c r="C26" s="173" t="n">
        <v>6830</v>
      </c>
      <c r="D26" s="174" t="n">
        <v>1307</v>
      </c>
      <c r="E26" s="175" t="n">
        <v>106</v>
      </c>
      <c r="F26" s="176" t="n">
        <v>3618</v>
      </c>
      <c r="G26" s="177" t="n">
        <v>378</v>
      </c>
      <c r="H26" s="178" t="n">
        <v>618</v>
      </c>
      <c r="I26" s="179" t="n">
        <v>585</v>
      </c>
      <c r="J26" s="180" t="n">
        <v>80</v>
      </c>
      <c r="K26" s="181" t="n">
        <v>3</v>
      </c>
      <c r="L26" s="182" t="n">
        <v>131</v>
      </c>
      <c r="M26" s="183" t="n">
        <v>4</v>
      </c>
    </row>
    <row r="28">
      <c r="B28" s="40" t="s">
        <v>233</v>
      </c>
    </row>
    <row r="29">
      <c r="B29" s="40" t="s">
        <v>267</v>
      </c>
    </row>
  </sheetData>
  <mergeCells count="2">
    <mergeCell ref="B28:M28"/>
    <mergeCell ref="B29:M29"/>
  </mergeCells>
  <pageMargins left="0.7" right="0.7" top="0.75" bottom="0.75" header="0.3" footer="0.3"/>
  <pageSetup paperSize="9" orientation="landscape" scale="50" fitToWidth="0" fitToHeight="0" horizontalDpi="300" verticalDpi="300"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0"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s>
  <sheetData>
    <row r="1">
      <c r="B1" s="3" t="s">
        <v>12</v>
      </c>
    </row>
    <row r="4">
      <c r="B4" s="12" t="s">
        <v>77</v>
      </c>
      <c r="C4" s="138" t="s">
        <v>268</v>
      </c>
      <c r="D4" s="138" t="s">
        <v>268</v>
      </c>
      <c r="E4" s="138" t="s">
        <v>268</v>
      </c>
      <c r="F4" s="138" t="s">
        <v>268</v>
      </c>
      <c r="G4" s="138" t="s">
        <v>268</v>
      </c>
    </row>
    <row r="5" ht="42" customHeight="1">
      <c r="B5" s="12" t="s">
        <v>77</v>
      </c>
      <c r="C5" s="13" t="s">
        <v>269</v>
      </c>
      <c r="D5" s="13" t="s">
        <v>81</v>
      </c>
      <c r="E5" s="13" t="s">
        <v>82</v>
      </c>
      <c r="F5" s="13" t="s">
        <v>83</v>
      </c>
      <c r="G5" s="13" t="s">
        <v>84</v>
      </c>
    </row>
    <row r="6">
      <c r="B6" s="14" t="n">
        <v>1998</v>
      </c>
      <c r="C6" s="184" t="s">
        <v>270</v>
      </c>
      <c r="D6" s="185" t="s">
        <v>293</v>
      </c>
      <c r="E6" s="186" t="s">
        <v>318</v>
      </c>
      <c r="F6" s="187" t="s">
        <v>342</v>
      </c>
      <c r="G6" s="188" t="s">
        <v>362</v>
      </c>
    </row>
    <row r="7">
      <c r="B7" s="14" t="n">
        <v>1999</v>
      </c>
      <c r="C7" s="184" t="s">
        <v>271</v>
      </c>
      <c r="D7" s="185" t="s">
        <v>294</v>
      </c>
      <c r="E7" s="186" t="s">
        <v>319</v>
      </c>
      <c r="F7" s="187" t="s">
        <v>343</v>
      </c>
      <c r="G7" s="188" t="s">
        <v>363</v>
      </c>
    </row>
    <row r="8">
      <c r="B8" s="14" t="n">
        <v>2000</v>
      </c>
      <c r="C8" s="184" t="s">
        <v>272</v>
      </c>
      <c r="D8" s="185" t="s">
        <v>295</v>
      </c>
      <c r="E8" s="186" t="s">
        <v>320</v>
      </c>
      <c r="F8" s="187" t="s">
        <v>344</v>
      </c>
      <c r="G8" s="188" t="s">
        <v>364</v>
      </c>
    </row>
    <row r="9">
      <c r="B9" s="14" t="n">
        <v>2001</v>
      </c>
      <c r="C9" s="184" t="s">
        <v>273</v>
      </c>
      <c r="D9" s="185" t="s">
        <v>296</v>
      </c>
      <c r="E9" s="186" t="s">
        <v>321</v>
      </c>
      <c r="F9" s="187" t="s">
        <v>345</v>
      </c>
      <c r="G9" s="188" t="s">
        <v>365</v>
      </c>
    </row>
    <row r="10">
      <c r="B10" s="14" t="n">
        <v>2002</v>
      </c>
      <c r="C10" s="184" t="s">
        <v>274</v>
      </c>
      <c r="D10" s="185" t="s">
        <v>297</v>
      </c>
      <c r="E10" s="186" t="s">
        <v>322</v>
      </c>
      <c r="F10" s="187" t="s">
        <v>346</v>
      </c>
      <c r="G10" s="188" t="s">
        <v>366</v>
      </c>
    </row>
    <row r="11">
      <c r="B11" s="14" t="n">
        <v>2003</v>
      </c>
      <c r="C11" s="184" t="s">
        <v>275</v>
      </c>
      <c r="D11" s="185" t="s">
        <v>297</v>
      </c>
      <c r="E11" s="186" t="s">
        <v>323</v>
      </c>
      <c r="F11" s="187" t="s">
        <v>347</v>
      </c>
      <c r="G11" s="188" t="s">
        <v>230</v>
      </c>
    </row>
    <row r="12">
      <c r="B12" s="14" t="n">
        <v>2004</v>
      </c>
      <c r="C12" s="184" t="s">
        <v>276</v>
      </c>
      <c r="D12" s="185" t="s">
        <v>298</v>
      </c>
      <c r="E12" s="186" t="s">
        <v>324</v>
      </c>
      <c r="F12" s="187" t="s">
        <v>348</v>
      </c>
      <c r="G12" s="188" t="s">
        <v>367</v>
      </c>
    </row>
    <row r="13">
      <c r="B13" s="14" t="n">
        <v>2005</v>
      </c>
      <c r="C13" s="184" t="s">
        <v>277</v>
      </c>
      <c r="D13" s="185" t="s">
        <v>299</v>
      </c>
      <c r="E13" s="186" t="s">
        <v>325</v>
      </c>
      <c r="F13" s="187" t="s">
        <v>349</v>
      </c>
      <c r="G13" s="188" t="s">
        <v>368</v>
      </c>
    </row>
    <row r="14">
      <c r="B14" s="14" t="n">
        <v>2006</v>
      </c>
      <c r="C14" s="184" t="s">
        <v>278</v>
      </c>
      <c r="D14" s="185" t="s">
        <v>300</v>
      </c>
      <c r="E14" s="186" t="s">
        <v>326</v>
      </c>
      <c r="F14" s="187" t="s">
        <v>350</v>
      </c>
      <c r="G14" s="188" t="s">
        <v>369</v>
      </c>
    </row>
    <row r="15">
      <c r="B15" s="14" t="n">
        <v>2007</v>
      </c>
      <c r="C15" s="184" t="s">
        <v>279</v>
      </c>
      <c r="D15" s="185" t="s">
        <v>301</v>
      </c>
      <c r="E15" s="186" t="s">
        <v>327</v>
      </c>
      <c r="F15" s="187" t="s">
        <v>351</v>
      </c>
      <c r="G15" s="188" t="s">
        <v>370</v>
      </c>
    </row>
    <row r="16">
      <c r="B16" s="14" t="n">
        <v>2008</v>
      </c>
      <c r="C16" s="184" t="s">
        <v>280</v>
      </c>
      <c r="D16" s="185" t="s">
        <v>302</v>
      </c>
      <c r="E16" s="186" t="s">
        <v>328</v>
      </c>
      <c r="F16" s="187" t="s">
        <v>352</v>
      </c>
      <c r="G16" s="188" t="s">
        <v>225</v>
      </c>
    </row>
    <row r="17">
      <c r="B17" s="14" t="n">
        <v>2009</v>
      </c>
      <c r="C17" s="184" t="s">
        <v>281</v>
      </c>
      <c r="D17" s="185" t="s">
        <v>303</v>
      </c>
      <c r="E17" s="186" t="s">
        <v>329</v>
      </c>
      <c r="F17" s="187" t="s">
        <v>353</v>
      </c>
      <c r="G17" s="188" t="s">
        <v>371</v>
      </c>
    </row>
    <row r="18">
      <c r="B18" s="14" t="n">
        <v>2010</v>
      </c>
      <c r="C18" s="184" t="s">
        <v>282</v>
      </c>
      <c r="D18" s="185" t="s">
        <v>304</v>
      </c>
      <c r="E18" s="186" t="s">
        <v>328</v>
      </c>
      <c r="F18" s="187" t="s">
        <v>294</v>
      </c>
      <c r="G18" s="188" t="s">
        <v>372</v>
      </c>
    </row>
    <row r="19">
      <c r="B19" s="14" t="n">
        <v>2011</v>
      </c>
      <c r="C19" s="184" t="s">
        <v>227</v>
      </c>
      <c r="D19" s="185" t="s">
        <v>305</v>
      </c>
      <c r="E19" s="186" t="s">
        <v>330</v>
      </c>
      <c r="F19" s="187" t="s">
        <v>354</v>
      </c>
      <c r="G19" s="188" t="s">
        <v>373</v>
      </c>
    </row>
    <row r="20">
      <c r="B20" s="14" t="n">
        <v>2012</v>
      </c>
      <c r="C20" s="184" t="s">
        <v>283</v>
      </c>
      <c r="D20" s="185" t="s">
        <v>306</v>
      </c>
      <c r="E20" s="186" t="s">
        <v>331</v>
      </c>
      <c r="F20" s="187" t="s">
        <v>355</v>
      </c>
      <c r="G20" s="188" t="s">
        <v>374</v>
      </c>
    </row>
    <row r="21">
      <c r="B21" s="14" t="n">
        <v>2013</v>
      </c>
      <c r="C21" s="184" t="s">
        <v>282</v>
      </c>
      <c r="D21" s="185" t="s">
        <v>307</v>
      </c>
      <c r="E21" s="186" t="s">
        <v>332</v>
      </c>
      <c r="F21" s="187" t="s">
        <v>300</v>
      </c>
      <c r="G21" s="188" t="s">
        <v>281</v>
      </c>
    </row>
    <row r="22">
      <c r="B22" s="14" t="n">
        <v>2014</v>
      </c>
      <c r="C22" s="184" t="s">
        <v>284</v>
      </c>
      <c r="D22" s="185" t="s">
        <v>308</v>
      </c>
      <c r="E22" s="186" t="s">
        <v>333</v>
      </c>
      <c r="F22" s="187" t="s">
        <v>356</v>
      </c>
      <c r="G22" s="188" t="s">
        <v>375</v>
      </c>
    </row>
    <row r="23">
      <c r="B23" s="14" t="n">
        <v>2015</v>
      </c>
      <c r="C23" s="184" t="s">
        <v>285</v>
      </c>
      <c r="D23" s="185" t="s">
        <v>309</v>
      </c>
      <c r="E23" s="186" t="s">
        <v>334</v>
      </c>
      <c r="F23" s="187" t="s">
        <v>357</v>
      </c>
      <c r="G23" s="188" t="s">
        <v>374</v>
      </c>
    </row>
    <row r="24">
      <c r="B24" s="14" t="n">
        <v>2016</v>
      </c>
      <c r="C24" s="184" t="s">
        <v>286</v>
      </c>
      <c r="D24" s="185" t="s">
        <v>310</v>
      </c>
      <c r="E24" s="186" t="s">
        <v>335</v>
      </c>
      <c r="F24" s="187" t="s">
        <v>303</v>
      </c>
      <c r="G24" s="188" t="s">
        <v>376</v>
      </c>
    </row>
    <row r="25">
      <c r="B25" s="14" t="n">
        <v>2017</v>
      </c>
      <c r="C25" s="184" t="s">
        <v>287</v>
      </c>
      <c r="D25" s="185" t="s">
        <v>311</v>
      </c>
      <c r="E25" s="186" t="s">
        <v>336</v>
      </c>
      <c r="F25" s="187" t="s">
        <v>358</v>
      </c>
      <c r="G25" s="188" t="s">
        <v>281</v>
      </c>
    </row>
    <row r="26">
      <c r="B26" s="14" t="n">
        <v>2018</v>
      </c>
      <c r="C26" s="184" t="s">
        <v>288</v>
      </c>
      <c r="D26" s="185" t="s">
        <v>312</v>
      </c>
      <c r="E26" s="186" t="s">
        <v>337</v>
      </c>
      <c r="F26" s="187" t="s">
        <v>359</v>
      </c>
      <c r="G26" s="188" t="s">
        <v>377</v>
      </c>
    </row>
    <row r="27">
      <c r="B27" s="14" t="n">
        <v>2019</v>
      </c>
      <c r="C27" s="184" t="s">
        <v>286</v>
      </c>
      <c r="D27" s="185" t="s">
        <v>313</v>
      </c>
      <c r="E27" s="186" t="s">
        <v>336</v>
      </c>
      <c r="F27" s="187" t="s">
        <v>308</v>
      </c>
      <c r="G27" s="188" t="s">
        <v>378</v>
      </c>
    </row>
    <row r="28">
      <c r="B28" s="14" t="n">
        <v>2020</v>
      </c>
      <c r="C28" s="184" t="s">
        <v>289</v>
      </c>
      <c r="D28" s="185" t="s">
        <v>314</v>
      </c>
      <c r="E28" s="186" t="s">
        <v>338</v>
      </c>
      <c r="F28" s="187" t="s">
        <v>301</v>
      </c>
      <c r="G28" s="188" t="s">
        <v>379</v>
      </c>
    </row>
    <row r="29">
      <c r="B29" s="14" t="n">
        <v>2021</v>
      </c>
      <c r="C29" s="184" t="s">
        <v>290</v>
      </c>
      <c r="D29" s="185" t="s">
        <v>315</v>
      </c>
      <c r="E29" s="186" t="s">
        <v>339</v>
      </c>
      <c r="F29" s="187" t="s">
        <v>360</v>
      </c>
      <c r="G29" s="188" t="s">
        <v>277</v>
      </c>
    </row>
    <row r="30">
      <c r="B30" s="14" t="n">
        <v>2022</v>
      </c>
      <c r="C30" s="184" t="s">
        <v>291</v>
      </c>
      <c r="D30" s="185" t="s">
        <v>316</v>
      </c>
      <c r="E30" s="186" t="s">
        <v>340</v>
      </c>
      <c r="F30" s="187" t="s">
        <v>361</v>
      </c>
      <c r="G30" s="188" t="s">
        <v>223</v>
      </c>
    </row>
    <row r="31">
      <c r="B31" s="27" t="n">
        <v>2023</v>
      </c>
      <c r="C31" s="189" t="s">
        <v>292</v>
      </c>
      <c r="D31" s="190" t="s">
        <v>317</v>
      </c>
      <c r="E31" s="191" t="s">
        <v>341</v>
      </c>
      <c r="F31" s="192" t="s">
        <v>305</v>
      </c>
      <c r="G31" s="193" t="s">
        <v>279</v>
      </c>
    </row>
    <row r="33" ht="34.0363636363636" customHeight="1">
      <c r="B33" s="40" t="s">
        <v>380</v>
      </c>
    </row>
  </sheetData>
  <mergeCells count="3">
    <mergeCell ref="B4:B5"/>
    <mergeCell ref="C4:G4"/>
    <mergeCell ref="B33:G33"/>
  </mergeCells>
  <pageMargins left="0.7" right="0.7" top="0.75" bottom="0.75" header="0.3" footer="0.3"/>
  <pageSetup paperSize="9" orientation="landscape" scale="50" fitToWidth="0" fitToHeight="0" horizontalDpi="300" verticalDpi="300" r:id="rId2"/>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stho</dc:creator>
  <cp:lastModifiedBy>stho</cp:lastModifiedBy>
  <dcterms:created xsi:type="dcterms:W3CDTF">2024-05-21T08:36:09Z</dcterms:created>
</coreProperties>
</file>